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xWindow="0" yWindow="0" windowWidth="25440" windowHeight="12300"/>
  </bookViews>
  <sheets>
    <sheet name="ميثاق الوظائف الاشرافية" sheetId="1" r:id="rId1"/>
  </sheets>
  <definedNames>
    <definedName name="_xlnm.Print_Area" localSheetId="0">'ميثاق الوظائف الاشرافية'!$B$4:$L$111</definedName>
  </definedNames>
  <calcPr calcId="162913"/>
</workbook>
</file>

<file path=xl/calcChain.xml><?xml version="1.0" encoding="utf-8"?>
<calcChain xmlns="http://schemas.openxmlformats.org/spreadsheetml/2006/main">
  <c r="F2" i="1" l="1"/>
  <c r="Q12" i="1" l="1"/>
  <c r="P13" i="1" s="1"/>
  <c r="K20" i="1"/>
  <c r="P14" i="1" s="1"/>
  <c r="B6" i="1"/>
  <c r="L89" i="1"/>
  <c r="C74" i="1"/>
  <c r="G74" i="1"/>
  <c r="H74" i="1"/>
  <c r="I74" i="1"/>
  <c r="K74" i="1" s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79" i="1"/>
  <c r="E97" i="1"/>
  <c r="E93" i="1"/>
  <c r="E91" i="1"/>
  <c r="E88" i="1"/>
  <c r="E85" i="1"/>
  <c r="E82" i="1"/>
  <c r="E79" i="1"/>
  <c r="I69" i="1"/>
  <c r="I70" i="1"/>
  <c r="I71" i="1"/>
  <c r="K71" i="1" s="1"/>
  <c r="I72" i="1"/>
  <c r="K72" i="1" s="1"/>
  <c r="I73" i="1"/>
  <c r="L73" i="1" s="1"/>
  <c r="H64" i="1"/>
  <c r="H63" i="1"/>
  <c r="H62" i="1"/>
  <c r="D64" i="1"/>
  <c r="D63" i="1"/>
  <c r="D62" i="1"/>
  <c r="G71" i="1"/>
  <c r="H71" i="1"/>
  <c r="G72" i="1"/>
  <c r="H72" i="1"/>
  <c r="G73" i="1"/>
  <c r="H73" i="1"/>
  <c r="C73" i="1"/>
  <c r="C72" i="1"/>
  <c r="C71" i="1"/>
  <c r="L74" i="1" l="1"/>
  <c r="M74" i="1" s="1"/>
  <c r="M73" i="1"/>
  <c r="L72" i="1"/>
  <c r="M72" i="1" s="1"/>
  <c r="K73" i="1"/>
  <c r="L71" i="1"/>
  <c r="M71" i="1" s="1"/>
  <c r="I68" i="1" l="1"/>
  <c r="L68" i="1" s="1"/>
  <c r="H68" i="1"/>
  <c r="L69" i="1"/>
  <c r="M68" i="1" l="1"/>
  <c r="L97" i="1" l="1"/>
  <c r="L98" i="1"/>
  <c r="L99" i="1"/>
  <c r="L100" i="1"/>
  <c r="L101" i="1"/>
  <c r="K68" i="1" l="1"/>
  <c r="E47" i="1"/>
  <c r="P42" i="1" s="1"/>
  <c r="C68" i="1" l="1"/>
  <c r="G68" i="1"/>
  <c r="C69" i="1"/>
  <c r="G69" i="1"/>
  <c r="H69" i="1"/>
  <c r="C70" i="1"/>
  <c r="G70" i="1"/>
  <c r="H70" i="1"/>
  <c r="L70" i="1"/>
  <c r="M70" i="1" l="1"/>
  <c r="M69" i="1"/>
  <c r="H75" i="1"/>
  <c r="K69" i="1"/>
  <c r="K70" i="1"/>
  <c r="E102" i="1"/>
  <c r="K102" i="1" s="1"/>
  <c r="L75" i="1" l="1"/>
  <c r="F105" i="1" s="1"/>
</calcChain>
</file>

<file path=xl/sharedStrings.xml><?xml version="1.0" encoding="utf-8"?>
<sst xmlns="http://schemas.openxmlformats.org/spreadsheetml/2006/main" count="164" uniqueCount="120">
  <si>
    <t xml:space="preserve"> توقيع الموظف:</t>
  </si>
  <si>
    <t xml:space="preserve"> التقدير العام لأداء الموظف </t>
  </si>
  <si>
    <t>اجمالى التقدير الموزون</t>
  </si>
  <si>
    <t>• يفكر بمنطقية و ابداع دون التأثر بتحيزاته الشخصية.</t>
  </si>
  <si>
    <t>القيادة</t>
  </si>
  <si>
    <t>الارتباط الوظيفى</t>
  </si>
  <si>
    <t>تطوير الموظفين</t>
  </si>
  <si>
    <t>• مبادرو قادر على تقديم بدائل و حلول عند تنفيذه لمهامه.</t>
  </si>
  <si>
    <t>تحقيق النتائج</t>
  </si>
  <si>
    <t>التواصل</t>
  </si>
  <si>
    <t>التعاون</t>
  </si>
  <si>
    <t>• يتحمل مسؤولية أعماله و قراراته، ولا يلقى اللوم على الآخرين.</t>
  </si>
  <si>
    <t>حس المسؤولية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</si>
  <si>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</si>
  <si>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</si>
  <si>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</si>
  <si>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</si>
  <si>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</si>
  <si>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</si>
  <si>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</si>
  <si>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</si>
  <si>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</si>
  <si>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</si>
  <si>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</si>
  <si>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</si>
  <si>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</si>
  <si>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</si>
  <si>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</si>
  <si>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</si>
  <si>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</si>
  <si>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</si>
  <si>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اسم الموظف:</t>
  </si>
  <si>
    <t>نموذج تقييم الاداء الوظيفي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</si>
  <si>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</si>
  <si>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</si>
  <si>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</si>
  <si>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</si>
  <si>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</si>
  <si>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</si>
  <si>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</si>
  <si>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</si>
  <si>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</si>
  <si>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</si>
  <si>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</si>
  <si>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</si>
  <si>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</si>
  <si>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</si>
  <si>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</si>
  <si>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</si>
  <si>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</si>
  <si>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</si>
  <si>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</si>
  <si>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</si>
  <si>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</si>
  <si>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</si>
  <si>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</si>
  <si>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</si>
  <si>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</si>
  <si>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</si>
  <si>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</si>
  <si>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</si>
  <si>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</si>
  <si>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</si>
  <si>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</si>
  <si>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</si>
  <si>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</si>
  <si>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</si>
  <si>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</si>
  <si>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</si>
  <si>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</si>
  <si>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</si>
  <si>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</si>
  <si>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</si>
  <si>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</si>
  <si>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</si>
  <si>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</si>
  <si>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</si>
  <si>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</si>
  <si>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>ملاحظة : الرجاء تعبئة الخلايا ذات اللون الابيض فقط</t>
  </si>
  <si>
    <t>المجموع</t>
  </si>
  <si>
    <t>الهدف</t>
  </si>
  <si>
    <t>التقييم النهائي</t>
  </si>
  <si>
    <t xml:space="preserve">ملاحظة: </t>
  </si>
  <si>
    <t>•   يفهم دوره، وكيفية ارتباطه بالأهداف العامة لجهة عمله.</t>
  </si>
  <si>
    <t>• يفصح عن ما يواجهه من تحديات بشفافية.</t>
  </si>
  <si>
    <t>•  يشارك المعلومات بانفتاح وفق متطلبات العمل.</t>
  </si>
  <si>
    <t>•   يسعى الى الإستفادة من اراء الأخرين من خارج ادارته ،و تهيئة الأخرين لدعم الأعمال التى يقوم بها من خلال بناء علاقات داعمة معهم .</t>
  </si>
  <si>
    <t>• يستجيب لطلبات الدعم و المساندة من الوحدات التنظيمية فى جهة عمله.</t>
  </si>
  <si>
    <t>• يستخدم التواصل المكتوب الواضح والفعال.</t>
  </si>
  <si>
    <t>• يستخدم التواصل الشفهي الواضح والفعال.</t>
  </si>
  <si>
    <t>• ينصت للآخرين بعناية.</t>
  </si>
  <si>
    <t xml:space="preserve">•    يستطيع القيام بمهام متعددة و تحديد أولوياتها  بفاعلية. </t>
  </si>
  <si>
    <t>• يمكن الإعتماد عليه , وينفذ مهامه في وقتها بمستوى عال من الجودة.</t>
  </si>
  <si>
    <t>• يسعى إلى تحسين احتياجات التطوير الخاصة به باستمرار.</t>
  </si>
  <si>
    <t>• يقدم آراء مساعدة للآخرين ومشاركة النُصح والاقتراحات.</t>
  </si>
  <si>
    <t>• لدية الأستعداد للتغلب على أي تحدي.</t>
  </si>
  <si>
    <t>• يتطلُّع إلى مستوى أعلى من الإنجاز والابتكار عند تنفيذ العمل.</t>
  </si>
  <si>
    <t>•  يلتزم بمواعيد العمل و يكون متواجدا عند الحاجة اليه.</t>
  </si>
  <si>
    <t>•   يركز على "خدمة العملاء" عند تنفيذ اعماله.</t>
  </si>
  <si>
    <t>• مرن وقادر على تنفيذ أعمال هامة فى ظروف تنطوى على قدر كبير من المخاطرة وعدم اليقين.</t>
  </si>
  <si>
    <t>•   يدعم و يشجع فريقه على تحقيق اهدافه، حتى في الظروف الصعبة.</t>
  </si>
  <si>
    <t>•   يفوض الصلاحيات و يتابع النتائج.</t>
  </si>
  <si>
    <t>• يوفر ويدعم فرص تطوير المرؤوسين.</t>
  </si>
  <si>
    <t>الوكالة / الكلية/ الادارة العامة:</t>
  </si>
  <si>
    <t>الوكالة / الكلية/العمادة/ الادارة العامة:</t>
  </si>
  <si>
    <t>الإدارة /القسم/ الوحدة:</t>
  </si>
  <si>
    <t>تجربة 7</t>
  </si>
  <si>
    <t xml:space="preserve">اختيار نوع الوظيفة </t>
  </si>
  <si>
    <t xml:space="preserve"> غير إشرافية</t>
  </si>
  <si>
    <t xml:space="preserve">  إشرافية</t>
  </si>
  <si>
    <t>مجموع الوزن النسبي</t>
  </si>
  <si>
    <t>مقياس التقدير العام لأداء الموظف</t>
  </si>
  <si>
    <t>تحدد كل جهة  الوزن النسبي لكل جدارة (بحيث لا يتجاوز الوزن النسبي لجدارة القيادة 40% ولا يتجاوز الوزن النسبي لأي جدارة اخرى نسبة 20 %).</t>
  </si>
  <si>
    <t>التوقيع</t>
  </si>
  <si>
    <t>التاريخ:</t>
  </si>
  <si>
    <t>مدير عام شؤون اعضاء هيئة التدريس والموظفين</t>
  </si>
  <si>
    <t>رئيس وحدة ادارة الاداء</t>
  </si>
  <si>
    <t>اسم المعتمد</t>
  </si>
  <si>
    <t xml:space="preserve"> التاريخ :        /            /      </t>
  </si>
  <si>
    <t xml:space="preserve">   /        /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</si>
</sst>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Calibri"/>
      <family val="2"/>
      <charset val="178"/>
      <scheme val="minor"/>
    </font>
    <font>
      <b/>
      <sz val="10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Simplified Arabic"/>
      <family val="1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sz val="11"/>
      <color theme="0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20"/>
      <color theme="1"/>
      <name val="Calibri"/>
      <family val="2"/>
      <charset val="178"/>
      <scheme val="minor"/>
    </font>
    <font>
      <sz val="16"/>
      <color theme="0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  <charset val="178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Simplified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/>
    <xf numFmtId="0" fontId="3" fillId="3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3" fillId="2" borderId="0" xfId="0" applyFont="1" applyFill="1"/>
    <xf numFmtId="0" fontId="14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 readingOrder="1"/>
    </xf>
    <xf numFmtId="0" fontId="8" fillId="3" borderId="25" xfId="0" applyFont="1" applyFill="1" applyBorder="1" applyAlignment="1">
      <alignment horizontal="center" vertical="center"/>
    </xf>
    <xf numFmtId="9" fontId="6" fillId="2" borderId="8" xfId="1" applyFont="1" applyFill="1" applyBorder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9" fontId="8" fillId="4" borderId="25" xfId="1" applyFont="1" applyFill="1" applyBorder="1" applyAlignment="1">
      <alignment horizontal="center" vertical="center" readingOrder="2"/>
    </xf>
    <xf numFmtId="0" fontId="7" fillId="4" borderId="25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2" borderId="0" xfId="0" applyFill="1" applyBorder="1"/>
    <xf numFmtId="0" fontId="25" fillId="2" borderId="0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25" fillId="2" borderId="25" xfId="0" applyFont="1" applyFill="1" applyBorder="1" applyAlignment="1">
      <alignment horizontal="center" vertical="center" wrapText="1" readingOrder="2"/>
    </xf>
    <xf numFmtId="9" fontId="25" fillId="2" borderId="25" xfId="1" applyFont="1" applyFill="1" applyBorder="1" applyAlignment="1">
      <alignment horizontal="center" vertical="center" wrapText="1" readingOrder="2"/>
    </xf>
    <xf numFmtId="0" fontId="2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 applyProtection="1">
      <alignment vertical="center"/>
    </xf>
    <xf numFmtId="0" fontId="35" fillId="2" borderId="0" xfId="0" applyFont="1" applyFill="1"/>
    <xf numFmtId="0" fontId="0" fillId="2" borderId="0" xfId="0" applyFont="1" applyFill="1"/>
    <xf numFmtId="0" fontId="38" fillId="2" borderId="0" xfId="0" applyFont="1" applyFill="1"/>
    <xf numFmtId="0" fontId="40" fillId="2" borderId="0" xfId="0" applyFont="1" applyFill="1" applyBorder="1" applyAlignment="1">
      <alignment vertical="center" wrapText="1"/>
    </xf>
    <xf numFmtId="0" fontId="39" fillId="2" borderId="0" xfId="0" applyFont="1" applyFill="1" applyAlignment="1"/>
    <xf numFmtId="0" fontId="41" fillId="2" borderId="0" xfId="0" applyFont="1" applyFill="1" applyAlignment="1"/>
    <xf numFmtId="0" fontId="3" fillId="0" borderId="1" xfId="0" applyFont="1" applyFill="1" applyBorder="1" applyAlignment="1"/>
    <xf numFmtId="0" fontId="3" fillId="0" borderId="0" xfId="0" applyFont="1" applyFill="1" applyAlignment="1"/>
    <xf numFmtId="0" fontId="3" fillId="0" borderId="37" xfId="0" applyFont="1" applyFill="1" applyBorder="1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9" fontId="25" fillId="2" borderId="17" xfId="1" applyFont="1" applyFill="1" applyBorder="1" applyAlignment="1">
      <alignment horizontal="center" vertical="center" wrapText="1" readingOrder="2"/>
    </xf>
    <xf numFmtId="0" fontId="20" fillId="4" borderId="32" xfId="0" applyFont="1" applyFill="1" applyBorder="1" applyAlignment="1">
      <alignment horizontal="center" vertical="center" wrapText="1" readingOrder="1"/>
    </xf>
    <xf numFmtId="0" fontId="15" fillId="0" borderId="32" xfId="0" applyFont="1" applyBorder="1" applyAlignment="1">
      <alignment horizontal="justify" vertical="center" wrapText="1"/>
    </xf>
    <xf numFmtId="0" fontId="37" fillId="2" borderId="32" xfId="0" applyFont="1" applyFill="1" applyBorder="1" applyAlignment="1">
      <alignment horizontal="center" vertical="center"/>
    </xf>
    <xf numFmtId="0" fontId="37" fillId="7" borderId="3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8" fillId="8" borderId="25" xfId="0" applyFont="1" applyFill="1" applyBorder="1" applyAlignment="1">
      <alignment horizontal="center" vertical="center"/>
    </xf>
    <xf numFmtId="9" fontId="8" fillId="8" borderId="25" xfId="1" applyFont="1" applyFill="1" applyBorder="1" applyAlignment="1">
      <alignment horizontal="center" vertical="center" readingOrder="2"/>
    </xf>
    <xf numFmtId="0" fontId="7" fillId="8" borderId="25" xfId="0" applyFont="1" applyFill="1" applyBorder="1" applyAlignment="1" applyProtection="1">
      <alignment horizontal="center" vertical="center"/>
    </xf>
    <xf numFmtId="9" fontId="11" fillId="8" borderId="25" xfId="1" applyFont="1" applyFill="1" applyBorder="1" applyAlignment="1">
      <alignment horizontal="center" vertical="center" readingOrder="2"/>
    </xf>
    <xf numFmtId="0" fontId="33" fillId="8" borderId="25" xfId="0" applyFont="1" applyFill="1" applyBorder="1" applyAlignment="1">
      <alignment horizontal="center" vertical="center"/>
    </xf>
    <xf numFmtId="0" fontId="7" fillId="8" borderId="30" xfId="0" applyFont="1" applyFill="1" applyBorder="1" applyAlignment="1" applyProtection="1">
      <alignment horizontal="center" vertical="center"/>
    </xf>
    <xf numFmtId="0" fontId="7" fillId="8" borderId="31" xfId="0" applyFont="1" applyFill="1" applyBorder="1" applyAlignment="1" applyProtection="1">
      <alignment horizontal="center" vertical="center"/>
    </xf>
    <xf numFmtId="0" fontId="7" fillId="8" borderId="24" xfId="0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center"/>
    </xf>
    <xf numFmtId="0" fontId="7" fillId="8" borderId="9" xfId="0" applyFont="1" applyFill="1" applyBorder="1" applyAlignment="1" applyProtection="1">
      <alignment horizontal="center" vertical="center"/>
    </xf>
    <xf numFmtId="0" fontId="7" fillId="8" borderId="22" xfId="0" applyFont="1" applyFill="1" applyBorder="1" applyAlignment="1" applyProtection="1">
      <alignment horizontal="center" vertical="center"/>
    </xf>
    <xf numFmtId="0" fontId="25" fillId="8" borderId="2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justify" vertical="center" wrapText="1"/>
    </xf>
    <xf numFmtId="0" fontId="0" fillId="2" borderId="0" xfId="0" applyFill="1" applyAlignment="1"/>
    <xf numFmtId="9" fontId="5" fillId="8" borderId="2" xfId="1" applyFont="1" applyFill="1" applyBorder="1" applyAlignment="1">
      <alignment horizontal="center" vertical="center" readingOrder="2"/>
    </xf>
    <xf numFmtId="0" fontId="21" fillId="3" borderId="8" xfId="0" applyFont="1" applyFill="1" applyBorder="1" applyAlignment="1">
      <alignment horizontal="center" vertical="center" wrapText="1" readingOrder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Protection="1"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0" xfId="0" applyFont="1" applyFill="1" applyProtection="1"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31" fillId="8" borderId="12" xfId="0" applyFont="1" applyFill="1" applyBorder="1" applyAlignment="1">
      <alignment horizontal="right" vertical="center" wrapText="1" readingOrder="2"/>
    </xf>
    <xf numFmtId="0" fontId="31" fillId="8" borderId="11" xfId="0" applyFont="1" applyFill="1" applyBorder="1" applyAlignment="1">
      <alignment horizontal="right" vertical="center" wrapText="1" readingOrder="2"/>
    </xf>
    <xf numFmtId="0" fontId="31" fillId="8" borderId="10" xfId="0" applyFont="1" applyFill="1" applyBorder="1" applyAlignment="1">
      <alignment horizontal="right" vertical="center" wrapText="1" readingOrder="2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32" fillId="2" borderId="3" xfId="0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right" vertical="center" wrapText="1"/>
    </xf>
    <xf numFmtId="0" fontId="32" fillId="2" borderId="28" xfId="0" applyFont="1" applyFill="1" applyBorder="1" applyAlignment="1">
      <alignment horizontal="justify" vertical="center" wrapText="1"/>
    </xf>
    <xf numFmtId="0" fontId="32" fillId="2" borderId="3" xfId="0" applyFont="1" applyFill="1" applyBorder="1" applyAlignment="1">
      <alignment horizontal="justify" vertical="center" wrapText="1"/>
    </xf>
    <xf numFmtId="0" fontId="32" fillId="2" borderId="1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8" borderId="40" xfId="0" applyFont="1" applyFill="1" applyBorder="1" applyAlignment="1">
      <alignment horizontal="center" vertical="center" wrapText="1"/>
    </xf>
    <xf numFmtId="0" fontId="32" fillId="8" borderId="41" xfId="0" applyFont="1" applyFill="1" applyBorder="1" applyAlignment="1">
      <alignment horizontal="center" vertical="center" wrapText="1"/>
    </xf>
    <xf numFmtId="0" fontId="32" fillId="8" borderId="42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 readingOrder="1"/>
    </xf>
    <xf numFmtId="0" fontId="30" fillId="8" borderId="29" xfId="0" applyFont="1" applyFill="1" applyBorder="1" applyAlignment="1">
      <alignment horizontal="center" vertical="center" wrapText="1" readingOrder="1"/>
    </xf>
    <xf numFmtId="0" fontId="30" fillId="8" borderId="27" xfId="0" applyFont="1" applyFill="1" applyBorder="1" applyAlignment="1">
      <alignment horizontal="center" vertical="center" wrapText="1" readingOrder="1"/>
    </xf>
    <xf numFmtId="0" fontId="30" fillId="8" borderId="26" xfId="0" applyFont="1" applyFill="1" applyBorder="1" applyAlignment="1">
      <alignment horizontal="center" vertical="center" wrapText="1" readingOrder="1"/>
    </xf>
    <xf numFmtId="0" fontId="30" fillId="8" borderId="7" xfId="0" applyFont="1" applyFill="1" applyBorder="1" applyAlignment="1">
      <alignment horizontal="center" vertical="center" wrapText="1" readingOrder="1"/>
    </xf>
    <xf numFmtId="0" fontId="30" fillId="8" borderId="5" xfId="0" applyFont="1" applyFill="1" applyBorder="1" applyAlignment="1">
      <alignment horizontal="center" vertical="center" wrapText="1" readingOrder="1"/>
    </xf>
    <xf numFmtId="0" fontId="42" fillId="2" borderId="0" xfId="0" applyFont="1" applyFill="1" applyAlignment="1" applyProtection="1">
      <alignment horizontal="center"/>
      <protection hidden="1"/>
    </xf>
    <xf numFmtId="2" fontId="16" fillId="2" borderId="32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2" fontId="7" fillId="8" borderId="4" xfId="0" applyNumberFormat="1" applyFont="1" applyFill="1" applyBorder="1" applyAlignment="1">
      <alignment horizontal="center" vertical="center"/>
    </xf>
    <xf numFmtId="2" fontId="7" fillId="8" borderId="2" xfId="0" applyNumberFormat="1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right" vertical="center" wrapText="1" readingOrder="2"/>
    </xf>
    <xf numFmtId="0" fontId="31" fillId="8" borderId="15" xfId="0" applyFont="1" applyFill="1" applyBorder="1" applyAlignment="1">
      <alignment horizontal="right" vertical="center" wrapText="1" readingOrder="2"/>
    </xf>
    <xf numFmtId="0" fontId="31" fillId="8" borderId="14" xfId="0" applyFont="1" applyFill="1" applyBorder="1" applyAlignment="1">
      <alignment horizontal="right" vertical="center" wrapText="1" readingOrder="2"/>
    </xf>
    <xf numFmtId="0" fontId="31" fillId="8" borderId="21" xfId="0" applyFont="1" applyFill="1" applyBorder="1" applyAlignment="1">
      <alignment horizontal="right" vertical="center" wrapText="1" readingOrder="2"/>
    </xf>
    <xf numFmtId="0" fontId="31" fillId="8" borderId="20" xfId="0" applyFont="1" applyFill="1" applyBorder="1" applyAlignment="1">
      <alignment horizontal="right" vertical="center" wrapText="1" readingOrder="2"/>
    </xf>
    <xf numFmtId="0" fontId="31" fillId="8" borderId="19" xfId="0" applyFont="1" applyFill="1" applyBorder="1" applyAlignment="1">
      <alignment horizontal="right" vertical="center" wrapText="1" readingOrder="2"/>
    </xf>
    <xf numFmtId="0" fontId="25" fillId="8" borderId="4" xfId="0" applyFont="1" applyFill="1" applyBorder="1" applyAlignment="1">
      <alignment horizontal="right" vertical="center" wrapText="1"/>
    </xf>
    <xf numFmtId="0" fontId="25" fillId="8" borderId="2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9" fontId="25" fillId="8" borderId="3" xfId="1" applyFont="1" applyFill="1" applyBorder="1" applyAlignment="1">
      <alignment horizontal="center" vertical="center" wrapText="1" readingOrder="2"/>
    </xf>
    <xf numFmtId="9" fontId="25" fillId="8" borderId="2" xfId="1" applyFont="1" applyFill="1" applyBorder="1" applyAlignment="1">
      <alignment horizontal="center" vertical="center" wrapText="1" readingOrder="2"/>
    </xf>
    <xf numFmtId="0" fontId="36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6" fillId="2" borderId="27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25" fillId="8" borderId="32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right" vertical="center" readingOrder="2"/>
    </xf>
    <xf numFmtId="0" fontId="28" fillId="2" borderId="6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2"/>
    </xf>
    <xf numFmtId="0" fontId="17" fillId="8" borderId="21" xfId="0" applyFont="1" applyFill="1" applyBorder="1" applyAlignment="1">
      <alignment vertical="center" wrapText="1" readingOrder="2"/>
    </xf>
    <xf numFmtId="0" fontId="17" fillId="8" borderId="20" xfId="0" applyFont="1" applyFill="1" applyBorder="1" applyAlignment="1">
      <alignment vertical="center" wrapText="1" readingOrder="2"/>
    </xf>
    <xf numFmtId="0" fontId="17" fillId="8" borderId="19" xfId="0" applyFont="1" applyFill="1" applyBorder="1" applyAlignment="1">
      <alignment vertical="center" wrapText="1" readingOrder="2"/>
    </xf>
    <xf numFmtId="0" fontId="17" fillId="8" borderId="16" xfId="0" applyFont="1" applyFill="1" applyBorder="1" applyAlignment="1">
      <alignment vertical="center" wrapText="1" readingOrder="2"/>
    </xf>
    <xf numFmtId="0" fontId="17" fillId="8" borderId="15" xfId="0" applyFont="1" applyFill="1" applyBorder="1" applyAlignment="1">
      <alignment vertical="center" wrapText="1" readingOrder="2"/>
    </xf>
    <xf numFmtId="0" fontId="17" fillId="8" borderId="14" xfId="0" applyFont="1" applyFill="1" applyBorder="1" applyAlignment="1">
      <alignment vertical="center" wrapText="1" readingOrder="2"/>
    </xf>
    <xf numFmtId="0" fontId="17" fillId="8" borderId="12" xfId="0" applyFont="1" applyFill="1" applyBorder="1" applyAlignment="1">
      <alignment vertical="center" wrapText="1" readingOrder="2"/>
    </xf>
    <xf numFmtId="0" fontId="17" fillId="8" borderId="11" xfId="0" applyFont="1" applyFill="1" applyBorder="1" applyAlignment="1">
      <alignment vertical="center" wrapText="1" readingOrder="2"/>
    </xf>
    <xf numFmtId="0" fontId="17" fillId="8" borderId="10" xfId="0" applyFont="1" applyFill="1" applyBorder="1" applyAlignment="1">
      <alignment vertical="center" wrapText="1" readingOrder="2"/>
    </xf>
    <xf numFmtId="0" fontId="21" fillId="3" borderId="4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wrapText="1" readingOrder="1"/>
    </xf>
    <xf numFmtId="0" fontId="30" fillId="8" borderId="1" xfId="0" applyFont="1" applyFill="1" applyBorder="1" applyAlignment="1">
      <alignment horizontal="center" vertical="center" wrapText="1" readingOrder="1"/>
    </xf>
    <xf numFmtId="0" fontId="30" fillId="8" borderId="0" xfId="0" applyFont="1" applyFill="1" applyBorder="1" applyAlignment="1">
      <alignment horizontal="center" vertical="center" wrapText="1" readingOrder="1"/>
    </xf>
    <xf numFmtId="0" fontId="30" fillId="8" borderId="6" xfId="0" applyFont="1" applyFill="1" applyBorder="1" applyAlignment="1">
      <alignment horizontal="center" vertical="center" wrapText="1" readingOrder="1"/>
    </xf>
    <xf numFmtId="0" fontId="8" fillId="8" borderId="7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9" fontId="7" fillId="8" borderId="17" xfId="1" applyFont="1" applyFill="1" applyBorder="1" applyAlignment="1">
      <alignment horizontal="center" vertical="center" readingOrder="2"/>
    </xf>
    <xf numFmtId="9" fontId="7" fillId="8" borderId="13" xfId="1" applyFont="1" applyFill="1" applyBorder="1" applyAlignment="1">
      <alignment horizontal="center" vertical="center" readingOrder="2"/>
    </xf>
    <xf numFmtId="9" fontId="7" fillId="8" borderId="8" xfId="1" applyFont="1" applyFill="1" applyBorder="1" applyAlignment="1">
      <alignment horizontal="center" vertical="center" readingOrder="2"/>
    </xf>
    <xf numFmtId="0" fontId="8" fillId="8" borderId="17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right" vertical="top" readingOrder="2"/>
    </xf>
    <xf numFmtId="0" fontId="31" fillId="8" borderId="21" xfId="0" applyFont="1" applyFill="1" applyBorder="1" applyAlignment="1" applyProtection="1">
      <alignment vertical="center" wrapText="1" readingOrder="2"/>
      <protection hidden="1"/>
    </xf>
    <xf numFmtId="0" fontId="31" fillId="8" borderId="20" xfId="0" applyFont="1" applyFill="1" applyBorder="1" applyAlignment="1" applyProtection="1">
      <alignment vertical="center" wrapText="1" readingOrder="2"/>
      <protection hidden="1"/>
    </xf>
    <xf numFmtId="0" fontId="31" fillId="8" borderId="19" xfId="0" applyFont="1" applyFill="1" applyBorder="1" applyAlignment="1" applyProtection="1">
      <alignment vertical="center" wrapText="1" readingOrder="2"/>
      <protection hidden="1"/>
    </xf>
    <xf numFmtId="0" fontId="31" fillId="8" borderId="16" xfId="0" applyFont="1" applyFill="1" applyBorder="1" applyAlignment="1" applyProtection="1">
      <alignment vertical="center" wrapText="1" readingOrder="2"/>
      <protection hidden="1"/>
    </xf>
    <xf numFmtId="0" fontId="31" fillId="8" borderId="15" xfId="0" applyFont="1" applyFill="1" applyBorder="1" applyAlignment="1" applyProtection="1">
      <alignment vertical="center" wrapText="1" readingOrder="2"/>
      <protection hidden="1"/>
    </xf>
    <xf numFmtId="0" fontId="31" fillId="8" borderId="14" xfId="0" applyFont="1" applyFill="1" applyBorder="1" applyAlignment="1" applyProtection="1">
      <alignment vertical="center" wrapText="1" readingOrder="2"/>
      <protection hidden="1"/>
    </xf>
    <xf numFmtId="0" fontId="31" fillId="8" borderId="12" xfId="0" applyFont="1" applyFill="1" applyBorder="1" applyAlignment="1" applyProtection="1">
      <alignment vertical="center" wrapText="1" readingOrder="2"/>
      <protection hidden="1"/>
    </xf>
    <xf numFmtId="0" fontId="31" fillId="8" borderId="11" xfId="0" applyFont="1" applyFill="1" applyBorder="1" applyAlignment="1" applyProtection="1">
      <alignment vertical="center" wrapText="1" readingOrder="2"/>
      <protection hidden="1"/>
    </xf>
    <xf numFmtId="0" fontId="31" fillId="8" borderId="10" xfId="0" applyFont="1" applyFill="1" applyBorder="1" applyAlignment="1" applyProtection="1">
      <alignment vertical="center" wrapText="1" readingOrder="2"/>
      <protection hidden="1"/>
    </xf>
    <xf numFmtId="0" fontId="8" fillId="8" borderId="32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/>
    </xf>
    <xf numFmtId="0" fontId="8" fillId="8" borderId="28" xfId="0" applyFont="1" applyFill="1" applyBorder="1" applyAlignment="1" applyProtection="1">
      <alignment horizontal="center" vertical="center"/>
      <protection hidden="1"/>
    </xf>
    <xf numFmtId="0" fontId="8" fillId="8" borderId="29" xfId="0" applyFont="1" applyFill="1" applyBorder="1" applyAlignment="1" applyProtection="1">
      <alignment horizontal="center" vertical="center"/>
      <protection hidden="1"/>
    </xf>
    <xf numFmtId="0" fontId="8" fillId="8" borderId="27" xfId="0" applyFont="1" applyFill="1" applyBorder="1" applyAlignment="1" applyProtection="1">
      <alignment horizontal="center" vertical="center"/>
      <protection hidden="1"/>
    </xf>
    <xf numFmtId="0" fontId="8" fillId="8" borderId="26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2" fillId="5" borderId="25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9" fontId="34" fillId="2" borderId="17" xfId="1" applyFont="1" applyFill="1" applyBorder="1" applyAlignment="1">
      <alignment horizontal="center" vertical="center" wrapText="1" readingOrder="2"/>
    </xf>
    <xf numFmtId="9" fontId="34" fillId="2" borderId="8" xfId="1" applyFont="1" applyFill="1" applyBorder="1" applyAlignment="1">
      <alignment horizontal="center" vertical="center" wrapText="1" readingOrder="2"/>
    </xf>
    <xf numFmtId="9" fontId="34" fillId="2" borderId="13" xfId="1" applyFont="1" applyFill="1" applyBorder="1" applyAlignment="1">
      <alignment horizontal="center" vertical="center" wrapText="1" readingOrder="2"/>
    </xf>
    <xf numFmtId="9" fontId="6" fillId="2" borderId="17" xfId="1" applyFont="1" applyFill="1" applyBorder="1" applyAlignment="1" applyProtection="1">
      <alignment horizontal="center" vertical="center" wrapText="1" readingOrder="2"/>
      <protection hidden="1"/>
    </xf>
    <xf numFmtId="9" fontId="6" fillId="2" borderId="13" xfId="1" applyFont="1" applyFill="1" applyBorder="1" applyAlignment="1" applyProtection="1">
      <alignment horizontal="center" vertical="center" wrapText="1" readingOrder="2"/>
      <protection hidden="1"/>
    </xf>
    <xf numFmtId="9" fontId="6" fillId="2" borderId="8" xfId="1" applyFont="1" applyFill="1" applyBorder="1" applyAlignment="1" applyProtection="1">
      <alignment horizontal="center" vertical="center" wrapText="1" readingOrder="2"/>
      <protection hidden="1"/>
    </xf>
    <xf numFmtId="0" fontId="10" fillId="5" borderId="25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8" fillId="8" borderId="17" xfId="0" applyFont="1" applyFill="1" applyBorder="1" applyAlignment="1" applyProtection="1">
      <alignment horizontal="center" vertical="center"/>
      <protection hidden="1"/>
    </xf>
    <xf numFmtId="0" fontId="8" fillId="8" borderId="13" xfId="0" applyFont="1" applyFill="1" applyBorder="1" applyAlignment="1" applyProtection="1">
      <alignment horizontal="center" vertical="center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0" fontId="23" fillId="3" borderId="32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 wrapText="1" readingOrder="1"/>
    </xf>
    <xf numFmtId="0" fontId="15" fillId="4" borderId="32" xfId="0" applyFont="1" applyFill="1" applyBorder="1" applyAlignment="1">
      <alignment horizontal="center" vertical="center" wrapText="1"/>
    </xf>
    <xf numFmtId="0" fontId="43" fillId="3" borderId="32" xfId="0" applyFont="1" applyFill="1" applyBorder="1" applyAlignment="1">
      <alignment horizontal="center" vertical="center" wrapText="1" readingOrder="1"/>
    </xf>
    <xf numFmtId="0" fontId="21" fillId="3" borderId="32" xfId="0" applyFont="1" applyFill="1" applyBorder="1" applyAlignment="1">
      <alignment horizontal="center" vertical="center" wrapText="1" readingOrder="1"/>
    </xf>
    <xf numFmtId="0" fontId="15" fillId="0" borderId="32" xfId="0" applyFont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0" fillId="2" borderId="45" xfId="0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7">
    <dxf>
      <font>
        <b/>
        <i val="0"/>
        <color theme="1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4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3</xdr:row>
      <xdr:rowOff>192975</xdr:rowOff>
    </xdr:from>
    <xdr:to>
      <xdr:col>3</xdr:col>
      <xdr:colOff>739611</xdr:colOff>
      <xdr:row>3</xdr:row>
      <xdr:rowOff>921153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1280068" y="192975"/>
          <a:ext cx="1896217" cy="728178"/>
        </a:xfrm>
        <a:prstGeom prst="rect">
          <a:avLst/>
        </a:prstGeom>
      </xdr:spPr>
    </xdr:pic>
    <xdr:clientData/>
  </xdr:twoCellAnchor>
  <xdr:twoCellAnchor editAs="oneCell">
    <xdr:from>
      <xdr:col>10</xdr:col>
      <xdr:colOff>205669</xdr:colOff>
      <xdr:row>3</xdr:row>
      <xdr:rowOff>117516</xdr:rowOff>
    </xdr:from>
    <xdr:to>
      <xdr:col>11</xdr:col>
      <xdr:colOff>663039</xdr:colOff>
      <xdr:row>3</xdr:row>
      <xdr:rowOff>1060491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3777461" y="117516"/>
          <a:ext cx="1314620" cy="942975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53</xdr:row>
      <xdr:rowOff>95248</xdr:rowOff>
    </xdr:from>
    <xdr:to>
      <xdr:col>11</xdr:col>
      <xdr:colOff>692727</xdr:colOff>
      <xdr:row>58</xdr:row>
      <xdr:rowOff>172313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482636" y="11888930"/>
          <a:ext cx="1321377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17318</xdr:rowOff>
    </xdr:from>
    <xdr:to>
      <xdr:col>3</xdr:col>
      <xdr:colOff>698789</xdr:colOff>
      <xdr:row>58</xdr:row>
      <xdr:rowOff>52767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508007" y="11984182"/>
          <a:ext cx="1893743" cy="728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11"/>
  <sheetViews>
    <sheetView rightToLeft="1" tabSelected="1" topLeftCell="A2" zoomScale="70" zoomScaleNormal="70" zoomScaleSheetLayoutView="100" workbookViewId="0">
      <selection activeCell="C13" sqref="C13:I13"/>
    </sheetView>
  </sheetViews>
  <sheetFormatPr defaultColWidth="9" defaultRowHeight="15"/>
  <cols>
    <col min="1" max="1" width="3.42578125" style="1" customWidth="1"/>
    <col min="2" max="2" width="2.7109375" style="1" customWidth="1"/>
    <col min="3" max="3" width="13" style="2" customWidth="1"/>
    <col min="4" max="4" width="23.5703125" style="2" bestFit="1" customWidth="1"/>
    <col min="5" max="5" width="26.42578125" style="2" customWidth="1"/>
    <col min="6" max="6" width="13.42578125" style="2" customWidth="1"/>
    <col min="7" max="7" width="12.85546875" style="2" customWidth="1"/>
    <col min="8" max="8" width="9.85546875" style="1" bestFit="1" customWidth="1"/>
    <col min="9" max="9" width="12.28515625" style="1" customWidth="1"/>
    <col min="10" max="10" width="11.42578125" style="1" customWidth="1"/>
    <col min="11" max="11" width="11.28515625" style="1" customWidth="1"/>
    <col min="12" max="12" width="10.42578125" style="1" customWidth="1"/>
    <col min="13" max="13" width="6.140625" style="1" hidden="1" customWidth="1"/>
    <col min="14" max="14" width="6.7109375" style="1" customWidth="1"/>
    <col min="15" max="15" width="7.85546875" style="1" customWidth="1"/>
    <col min="16" max="16" width="8.42578125" style="1" bestFit="1" customWidth="1"/>
    <col min="17" max="17" width="76.140625" style="1" customWidth="1"/>
    <col min="18" max="16384" width="9" style="1"/>
  </cols>
  <sheetData>
    <row r="1" spans="2:28" ht="15.75" hidden="1" thickBot="1"/>
    <row r="2" spans="2:28" ht="33.75" customHeight="1" thickBot="1">
      <c r="D2" s="58" t="s">
        <v>107</v>
      </c>
      <c r="E2" s="57" t="s">
        <v>108</v>
      </c>
      <c r="F2" s="82">
        <f>IF(E2=" غير إشرافية",1,0)</f>
        <v>1</v>
      </c>
    </row>
    <row r="4" spans="2:28" ht="85.5" customHeight="1"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2:28" ht="15.75" thickBot="1"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2:28" ht="72" customHeight="1" thickBot="1">
      <c r="B6" s="215" t="str">
        <f>IF(E2=W7,"ميثاق الأداء للموظف على الوظيفة الإشرافية","ميثاق الأداء للموظف على الوظيفة الغير إشرافية")</f>
        <v>ميثاق الأداء للموظف على الوظيفة الغير إشرافية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O6" s="41"/>
      <c r="P6" s="41"/>
      <c r="Q6" s="41"/>
      <c r="R6" s="41"/>
      <c r="S6" s="41"/>
      <c r="T6" s="41"/>
      <c r="U6" s="41"/>
      <c r="V6" s="41"/>
      <c r="W6" s="42" t="s">
        <v>108</v>
      </c>
      <c r="X6" s="40"/>
      <c r="Y6" s="40"/>
      <c r="Z6" s="41"/>
      <c r="AA6" s="41"/>
      <c r="AB6" s="41"/>
    </row>
    <row r="7" spans="2:28" ht="23.25" customHeight="1" thickBot="1">
      <c r="B7" s="145" t="s">
        <v>31</v>
      </c>
      <c r="C7" s="146"/>
      <c r="D7" s="147"/>
      <c r="E7" s="148"/>
      <c r="F7" s="145" t="s">
        <v>104</v>
      </c>
      <c r="G7" s="146"/>
      <c r="H7" s="147"/>
      <c r="I7" s="186"/>
      <c r="J7" s="186"/>
      <c r="K7" s="186"/>
      <c r="L7" s="148"/>
      <c r="O7" s="41"/>
      <c r="P7" s="41"/>
      <c r="Q7" s="41"/>
      <c r="R7" s="41"/>
      <c r="S7" s="41"/>
      <c r="T7" s="41"/>
      <c r="U7" s="41"/>
      <c r="V7" s="41"/>
      <c r="W7" s="42" t="s">
        <v>109</v>
      </c>
      <c r="X7" s="40"/>
      <c r="Y7" s="40"/>
      <c r="Z7" s="41"/>
      <c r="AA7" s="41"/>
      <c r="AB7" s="41"/>
    </row>
    <row r="8" spans="2:28" ht="23.25" customHeight="1" thickBot="1">
      <c r="B8" s="145" t="s">
        <v>30</v>
      </c>
      <c r="C8" s="146"/>
      <c r="D8" s="147"/>
      <c r="E8" s="148"/>
      <c r="F8" s="145" t="s">
        <v>105</v>
      </c>
      <c r="G8" s="146"/>
      <c r="H8" s="147"/>
      <c r="I8" s="186"/>
      <c r="J8" s="186"/>
      <c r="K8" s="186"/>
      <c r="L8" s="148"/>
      <c r="O8" s="41"/>
      <c r="P8" s="41"/>
      <c r="Q8" s="41"/>
      <c r="R8" s="41"/>
      <c r="S8" s="41"/>
      <c r="T8" s="41"/>
      <c r="U8" s="41"/>
      <c r="V8" s="41"/>
      <c r="W8" s="42"/>
      <c r="X8" s="40"/>
      <c r="Y8" s="40"/>
      <c r="Z8" s="41"/>
      <c r="AA8" s="41"/>
      <c r="AB8" s="41"/>
    </row>
    <row r="9" spans="2:28" ht="23.25" customHeight="1" thickBot="1">
      <c r="B9" s="145" t="s">
        <v>28</v>
      </c>
      <c r="C9" s="146"/>
      <c r="D9" s="147"/>
      <c r="E9" s="148"/>
      <c r="F9" s="145" t="s">
        <v>27</v>
      </c>
      <c r="G9" s="146"/>
      <c r="H9" s="147"/>
      <c r="I9" s="186"/>
      <c r="J9" s="186"/>
      <c r="K9" s="186"/>
      <c r="L9" s="148"/>
      <c r="O9" s="41"/>
      <c r="P9" s="41"/>
      <c r="Q9" s="41"/>
      <c r="R9" s="41"/>
      <c r="S9" s="41"/>
      <c r="T9" s="41"/>
      <c r="U9" s="41"/>
      <c r="V9" s="41"/>
      <c r="W9" s="40"/>
      <c r="X9" s="40"/>
      <c r="Y9" s="40"/>
      <c r="Z9" s="41"/>
      <c r="AA9" s="41"/>
      <c r="AB9" s="41"/>
    </row>
    <row r="10" spans="2:28" ht="23.25" customHeight="1" thickBot="1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43"/>
      <c r="P10" s="43"/>
      <c r="Q10" s="43"/>
      <c r="R10" s="41"/>
      <c r="S10" s="41"/>
      <c r="T10" s="41"/>
      <c r="U10" s="41"/>
      <c r="V10" s="41"/>
      <c r="W10" s="40"/>
      <c r="X10" s="40"/>
      <c r="Y10" s="40"/>
      <c r="Z10" s="41"/>
      <c r="AA10" s="41"/>
      <c r="AB10" s="41"/>
    </row>
    <row r="11" spans="2:28" ht="29.25" customHeight="1" thickBot="1">
      <c r="B11" s="217" t="s">
        <v>26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O11" s="41"/>
      <c r="P11" s="41"/>
      <c r="Q11" s="41"/>
      <c r="R11" s="41"/>
      <c r="S11" s="41"/>
      <c r="T11" s="41"/>
      <c r="U11" s="41"/>
      <c r="V11" s="41"/>
      <c r="W11" s="40"/>
      <c r="X11" s="40"/>
      <c r="Y11" s="40"/>
      <c r="Z11" s="41"/>
      <c r="AA11" s="41"/>
      <c r="AB11" s="41"/>
    </row>
    <row r="12" spans="2:28" ht="32.25" thickBot="1">
      <c r="B12" s="61" t="s">
        <v>25</v>
      </c>
      <c r="C12" s="159" t="s">
        <v>80</v>
      </c>
      <c r="D12" s="159"/>
      <c r="E12" s="159"/>
      <c r="F12" s="159"/>
      <c r="G12" s="159"/>
      <c r="H12" s="159"/>
      <c r="I12" s="159"/>
      <c r="J12" s="72" t="s">
        <v>23</v>
      </c>
      <c r="K12" s="72" t="s">
        <v>22</v>
      </c>
      <c r="L12" s="72" t="s">
        <v>21</v>
      </c>
      <c r="O12" s="44"/>
      <c r="P12" s="44"/>
      <c r="Q12" s="45">
        <f>COUNTA(C13:L18)</f>
        <v>0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2:28" ht="24" customHeight="1" thickBot="1">
      <c r="B13" s="61">
        <v>1</v>
      </c>
      <c r="C13" s="160"/>
      <c r="D13" s="160"/>
      <c r="E13" s="160"/>
      <c r="F13" s="160"/>
      <c r="G13" s="160"/>
      <c r="H13" s="160"/>
      <c r="I13" s="160"/>
      <c r="J13" s="25"/>
      <c r="K13" s="37"/>
      <c r="L13" s="36"/>
      <c r="P13" s="151" t="str">
        <f>IF(Q12&lt;16,"آمل تعبئة اربعة اهداف كحد ادنى كاملاً بالشكل الصحيح","")</f>
        <v>آمل تعبئة اربعة اهداف كحد ادنى كاملاً بالشكل الصحيح</v>
      </c>
      <c r="Q13" s="15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2:28" ht="24" customHeight="1" thickBot="1">
      <c r="B14" s="61">
        <v>2</v>
      </c>
      <c r="C14" s="160"/>
      <c r="D14" s="160"/>
      <c r="E14" s="160"/>
      <c r="F14" s="160"/>
      <c r="G14" s="160"/>
      <c r="H14" s="160"/>
      <c r="I14" s="160"/>
      <c r="J14" s="25"/>
      <c r="K14" s="37"/>
      <c r="L14" s="36"/>
      <c r="P14" s="152" t="str">
        <f>IF(K20&lt;&gt;100,"مجموع الوزن النسبي للأهداف لابد ان تكون 100%","")</f>
        <v>مجموع الوزن النسبي للأهداف لابد ان تكون 100%</v>
      </c>
      <c r="Q14" s="152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2:28" ht="24" customHeight="1" thickBot="1">
      <c r="B15" s="61">
        <v>3</v>
      </c>
      <c r="C15" s="160"/>
      <c r="D15" s="160"/>
      <c r="E15" s="160"/>
      <c r="F15" s="160"/>
      <c r="G15" s="160"/>
      <c r="H15" s="160"/>
      <c r="I15" s="160"/>
      <c r="J15" s="25"/>
      <c r="K15" s="37"/>
      <c r="L15" s="36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2:28" ht="24" customHeight="1" thickBot="1">
      <c r="B16" s="61">
        <v>4</v>
      </c>
      <c r="C16" s="160"/>
      <c r="D16" s="160"/>
      <c r="E16" s="160"/>
      <c r="F16" s="160"/>
      <c r="G16" s="160"/>
      <c r="H16" s="160"/>
      <c r="I16" s="160"/>
      <c r="J16" s="25"/>
      <c r="K16" s="37"/>
      <c r="L16" s="36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26.25" customHeight="1" thickBot="1">
      <c r="B17" s="61">
        <v>5</v>
      </c>
      <c r="C17" s="160"/>
      <c r="D17" s="160"/>
      <c r="E17" s="160"/>
      <c r="F17" s="160"/>
      <c r="G17" s="160"/>
      <c r="H17" s="160"/>
      <c r="I17" s="160"/>
      <c r="J17" s="25"/>
      <c r="K17" s="37"/>
      <c r="L17" s="36"/>
      <c r="P17" s="41"/>
      <c r="Q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ht="22.5" customHeight="1" thickBot="1">
      <c r="B18" s="61">
        <v>6</v>
      </c>
      <c r="C18" s="160"/>
      <c r="D18" s="160"/>
      <c r="E18" s="160"/>
      <c r="F18" s="160"/>
      <c r="G18" s="160"/>
      <c r="H18" s="160"/>
      <c r="I18" s="160"/>
      <c r="J18" s="25"/>
      <c r="K18" s="37"/>
      <c r="L18" s="36"/>
      <c r="T18" s="41"/>
      <c r="U18" s="41"/>
      <c r="V18" s="41"/>
      <c r="W18" s="41"/>
      <c r="X18" s="41"/>
      <c r="Y18" s="41"/>
      <c r="Z18" s="41"/>
      <c r="AA18" s="41"/>
    </row>
    <row r="19" spans="1:27" ht="28.5" hidden="1" customHeight="1" thickBot="1">
      <c r="B19" s="21">
        <v>7</v>
      </c>
      <c r="C19" s="160" t="s">
        <v>106</v>
      </c>
      <c r="D19" s="160"/>
      <c r="E19" s="160"/>
      <c r="F19" s="160"/>
      <c r="G19" s="160"/>
      <c r="H19" s="160"/>
      <c r="I19" s="161"/>
      <c r="J19" s="54" t="s">
        <v>111</v>
      </c>
      <c r="K19" s="37"/>
      <c r="L19" s="36"/>
      <c r="T19" s="41"/>
      <c r="U19" s="41"/>
      <c r="V19" s="41"/>
      <c r="W19" s="41"/>
      <c r="X19" s="41"/>
      <c r="Y19" s="41"/>
      <c r="Z19" s="41"/>
      <c r="AA19" s="41"/>
    </row>
    <row r="20" spans="1:27" ht="39" customHeight="1" thickBot="1">
      <c r="A20" s="238"/>
      <c r="B20" s="238"/>
      <c r="C20" s="238"/>
      <c r="D20" s="238"/>
      <c r="E20" s="238"/>
      <c r="F20" s="238"/>
      <c r="G20" s="238"/>
      <c r="H20" s="239"/>
      <c r="I20" s="155" t="s">
        <v>110</v>
      </c>
      <c r="J20" s="155"/>
      <c r="K20" s="149">
        <f>SUM(K13:K19)</f>
        <v>0</v>
      </c>
      <c r="L20" s="150"/>
      <c r="O20" s="232" t="s">
        <v>78</v>
      </c>
      <c r="P20" s="232"/>
      <c r="Q20" s="232"/>
      <c r="T20" s="41"/>
      <c r="U20" s="41"/>
      <c r="V20" s="41"/>
      <c r="W20" s="41"/>
      <c r="X20" s="41"/>
      <c r="Y20" s="41"/>
      <c r="Z20" s="41"/>
      <c r="AA20" s="41"/>
    </row>
    <row r="21" spans="1:27" ht="29.25" thickBot="1">
      <c r="B21" s="162"/>
      <c r="C21" s="163"/>
      <c r="D21" s="163"/>
      <c r="E21" s="163"/>
      <c r="F21" s="163"/>
      <c r="G21" s="163"/>
      <c r="H21" s="163"/>
      <c r="I21" s="163"/>
      <c r="J21" s="163"/>
      <c r="K21" s="164"/>
      <c r="L21" s="164"/>
      <c r="N21" s="29"/>
      <c r="O21" s="156"/>
      <c r="P21" s="157"/>
      <c r="Q21" s="158"/>
      <c r="T21" s="41"/>
      <c r="U21" s="41"/>
      <c r="V21" s="41"/>
      <c r="W21" s="41"/>
      <c r="X21" s="41"/>
      <c r="Y21" s="41"/>
      <c r="Z21" s="41"/>
      <c r="AA21" s="41"/>
    </row>
    <row r="22" spans="1:27" ht="24.75" customHeight="1" thickBot="1">
      <c r="B22" s="218" t="s">
        <v>17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20"/>
      <c r="O22" s="235" t="s">
        <v>111</v>
      </c>
      <c r="P22" s="236"/>
      <c r="Q22" s="236"/>
      <c r="U22" s="41"/>
      <c r="V22" s="40">
        <v>1</v>
      </c>
      <c r="W22" s="41"/>
      <c r="X22" s="41"/>
      <c r="Y22" s="41"/>
      <c r="Z22" s="41"/>
    </row>
    <row r="23" spans="1:27" ht="48" customHeight="1" thickBot="1">
      <c r="B23" s="20" t="s">
        <v>25</v>
      </c>
      <c r="C23" s="174" t="s">
        <v>77</v>
      </c>
      <c r="D23" s="175"/>
      <c r="E23" s="19" t="s">
        <v>15</v>
      </c>
      <c r="F23" s="174" t="s">
        <v>76</v>
      </c>
      <c r="G23" s="240"/>
      <c r="H23" s="240"/>
      <c r="I23" s="240"/>
      <c r="J23" s="240"/>
      <c r="K23" s="175"/>
      <c r="L23" s="18" t="s">
        <v>75</v>
      </c>
      <c r="O23" s="55" t="s">
        <v>74</v>
      </c>
      <c r="P23" s="55" t="s">
        <v>73</v>
      </c>
      <c r="Q23" s="55" t="s">
        <v>72</v>
      </c>
      <c r="U23" s="40"/>
      <c r="V23" s="40">
        <v>2</v>
      </c>
      <c r="W23" s="41"/>
      <c r="X23" s="41"/>
      <c r="Y23" s="41"/>
      <c r="Z23" s="41"/>
    </row>
    <row r="24" spans="1:27" ht="15.75" customHeight="1" thickBot="1">
      <c r="B24" s="190">
        <v>1</v>
      </c>
      <c r="C24" s="112" t="s">
        <v>12</v>
      </c>
      <c r="D24" s="113"/>
      <c r="E24" s="221"/>
      <c r="F24" s="165" t="s">
        <v>71</v>
      </c>
      <c r="G24" s="166"/>
      <c r="H24" s="166"/>
      <c r="I24" s="166"/>
      <c r="J24" s="166"/>
      <c r="K24" s="167"/>
      <c r="L24" s="4"/>
      <c r="O24" s="233">
        <v>5</v>
      </c>
      <c r="P24" s="234" t="s">
        <v>70</v>
      </c>
      <c r="Q24" s="56" t="s">
        <v>69</v>
      </c>
      <c r="U24" s="40"/>
      <c r="V24" s="40">
        <v>3</v>
      </c>
      <c r="W24" s="41"/>
      <c r="X24" s="41"/>
      <c r="Y24" s="41"/>
      <c r="Z24" s="41"/>
    </row>
    <row r="25" spans="1:27" ht="15.75" customHeight="1" thickBot="1">
      <c r="B25" s="191"/>
      <c r="C25" s="114"/>
      <c r="D25" s="115"/>
      <c r="E25" s="223"/>
      <c r="F25" s="168" t="s">
        <v>68</v>
      </c>
      <c r="G25" s="169"/>
      <c r="H25" s="169"/>
      <c r="I25" s="169"/>
      <c r="J25" s="169"/>
      <c r="K25" s="170"/>
      <c r="L25" s="3"/>
      <c r="O25" s="233"/>
      <c r="P25" s="234"/>
      <c r="Q25" s="56" t="s">
        <v>67</v>
      </c>
      <c r="U25" s="40"/>
      <c r="V25" s="40">
        <v>4</v>
      </c>
      <c r="W25" s="41"/>
      <c r="X25" s="41"/>
      <c r="Y25" s="41"/>
      <c r="Z25" s="41"/>
    </row>
    <row r="26" spans="1:27" ht="15.75" customHeight="1" thickBot="1">
      <c r="B26" s="193"/>
      <c r="C26" s="116"/>
      <c r="D26" s="117"/>
      <c r="E26" s="222"/>
      <c r="F26" s="171" t="s">
        <v>66</v>
      </c>
      <c r="G26" s="172"/>
      <c r="H26" s="172"/>
      <c r="I26" s="172"/>
      <c r="J26" s="172"/>
      <c r="K26" s="173"/>
      <c r="L26" s="5"/>
      <c r="O26" s="233">
        <v>4</v>
      </c>
      <c r="P26" s="234" t="s">
        <v>65</v>
      </c>
      <c r="Q26" s="56" t="s">
        <v>64</v>
      </c>
      <c r="U26" s="40"/>
      <c r="V26" s="40">
        <v>5</v>
      </c>
      <c r="W26" s="41"/>
      <c r="X26" s="41"/>
      <c r="Y26" s="41"/>
      <c r="Z26" s="41"/>
    </row>
    <row r="27" spans="1:27" ht="15.75" customHeight="1" thickBot="1">
      <c r="B27" s="190">
        <v>2</v>
      </c>
      <c r="C27" s="112" t="s">
        <v>10</v>
      </c>
      <c r="D27" s="113"/>
      <c r="E27" s="221"/>
      <c r="F27" s="165" t="s">
        <v>63</v>
      </c>
      <c r="G27" s="166"/>
      <c r="H27" s="166"/>
      <c r="I27" s="166"/>
      <c r="J27" s="166"/>
      <c r="K27" s="167"/>
      <c r="L27" s="10"/>
      <c r="O27" s="233"/>
      <c r="P27" s="234"/>
      <c r="Q27" s="56" t="s">
        <v>62</v>
      </c>
      <c r="U27" s="41"/>
      <c r="V27" s="41"/>
      <c r="W27" s="41"/>
      <c r="X27" s="41"/>
      <c r="Y27" s="41"/>
      <c r="Z27" s="41"/>
    </row>
    <row r="28" spans="1:27" ht="29.25" customHeight="1" thickBot="1">
      <c r="B28" s="191"/>
      <c r="C28" s="114"/>
      <c r="D28" s="115"/>
      <c r="E28" s="223"/>
      <c r="F28" s="168" t="s">
        <v>61</v>
      </c>
      <c r="G28" s="169"/>
      <c r="H28" s="169"/>
      <c r="I28" s="169"/>
      <c r="J28" s="169"/>
      <c r="K28" s="170"/>
      <c r="L28" s="3"/>
      <c r="O28" s="233">
        <v>3</v>
      </c>
      <c r="P28" s="234" t="s">
        <v>60</v>
      </c>
      <c r="Q28" s="56" t="s">
        <v>59</v>
      </c>
      <c r="U28" s="41"/>
      <c r="V28" s="41"/>
      <c r="W28" s="41"/>
      <c r="X28" s="41"/>
      <c r="Y28" s="41"/>
      <c r="Z28" s="41"/>
    </row>
    <row r="29" spans="1:27" ht="15.75" customHeight="1" thickBot="1">
      <c r="B29" s="191"/>
      <c r="C29" s="116"/>
      <c r="D29" s="117"/>
      <c r="E29" s="222"/>
      <c r="F29" s="171" t="s">
        <v>58</v>
      </c>
      <c r="G29" s="172"/>
      <c r="H29" s="172"/>
      <c r="I29" s="172"/>
      <c r="J29" s="172"/>
      <c r="K29" s="173"/>
      <c r="L29" s="10"/>
      <c r="O29" s="233"/>
      <c r="P29" s="234"/>
      <c r="Q29" s="56" t="s">
        <v>57</v>
      </c>
      <c r="U29" s="41"/>
      <c r="V29" s="41"/>
      <c r="W29" s="41"/>
      <c r="X29" s="41"/>
      <c r="Y29" s="41"/>
      <c r="Z29" s="41"/>
    </row>
    <row r="30" spans="1:27" ht="15.75" customHeight="1" thickBot="1">
      <c r="B30" s="192">
        <v>3</v>
      </c>
      <c r="C30" s="176" t="s">
        <v>9</v>
      </c>
      <c r="D30" s="113"/>
      <c r="E30" s="221"/>
      <c r="F30" s="165" t="s">
        <v>56</v>
      </c>
      <c r="G30" s="166"/>
      <c r="H30" s="166"/>
      <c r="I30" s="166"/>
      <c r="J30" s="166"/>
      <c r="K30" s="167"/>
      <c r="L30" s="4"/>
      <c r="O30" s="233">
        <v>2</v>
      </c>
      <c r="P30" s="234" t="s">
        <v>55</v>
      </c>
      <c r="Q30" s="56" t="s">
        <v>54</v>
      </c>
      <c r="U30" s="41"/>
      <c r="V30" s="41"/>
      <c r="W30" s="41"/>
      <c r="X30" s="41"/>
      <c r="Y30" s="41"/>
      <c r="Z30" s="41"/>
    </row>
    <row r="31" spans="1:27" ht="15.75" customHeight="1" thickBot="1">
      <c r="B31" s="192"/>
      <c r="C31" s="177"/>
      <c r="D31" s="115"/>
      <c r="E31" s="223"/>
      <c r="F31" s="168" t="s">
        <v>53</v>
      </c>
      <c r="G31" s="169"/>
      <c r="H31" s="169"/>
      <c r="I31" s="169"/>
      <c r="J31" s="169"/>
      <c r="K31" s="170"/>
      <c r="L31" s="3"/>
      <c r="O31" s="233"/>
      <c r="P31" s="234"/>
      <c r="Q31" s="56" t="s">
        <v>52</v>
      </c>
      <c r="U31" s="41"/>
      <c r="V31" s="41"/>
      <c r="W31" s="41"/>
      <c r="X31" s="41"/>
      <c r="Y31" s="41"/>
      <c r="Z31" s="41"/>
    </row>
    <row r="32" spans="1:27" ht="15.75" customHeight="1" thickBot="1">
      <c r="B32" s="192"/>
      <c r="C32" s="178"/>
      <c r="D32" s="117"/>
      <c r="E32" s="222"/>
      <c r="F32" s="171" t="s">
        <v>51</v>
      </c>
      <c r="G32" s="172"/>
      <c r="H32" s="172"/>
      <c r="I32" s="172"/>
      <c r="J32" s="172"/>
      <c r="K32" s="173"/>
      <c r="L32" s="8"/>
      <c r="O32" s="233">
        <v>1</v>
      </c>
      <c r="P32" s="234" t="s">
        <v>50</v>
      </c>
      <c r="Q32" s="56" t="s">
        <v>49</v>
      </c>
      <c r="U32" s="41"/>
      <c r="V32" s="41"/>
      <c r="W32" s="41"/>
      <c r="X32" s="41"/>
      <c r="Y32" s="41"/>
      <c r="Z32" s="41"/>
    </row>
    <row r="33" spans="1:26" ht="15.75" customHeight="1" thickBot="1">
      <c r="B33" s="191">
        <v>4</v>
      </c>
      <c r="C33" s="112" t="s">
        <v>8</v>
      </c>
      <c r="D33" s="113"/>
      <c r="E33" s="221"/>
      <c r="F33" s="165" t="s">
        <v>48</v>
      </c>
      <c r="G33" s="166"/>
      <c r="H33" s="166"/>
      <c r="I33" s="166"/>
      <c r="J33" s="166"/>
      <c r="K33" s="167"/>
      <c r="L33" s="7"/>
      <c r="O33" s="233"/>
      <c r="P33" s="234"/>
      <c r="Q33" s="56" t="s">
        <v>47</v>
      </c>
      <c r="U33" s="41"/>
      <c r="V33" s="41"/>
      <c r="W33" s="41"/>
      <c r="X33" s="41"/>
      <c r="Y33" s="41"/>
      <c r="Z33" s="41"/>
    </row>
    <row r="34" spans="1:26" ht="15.75" customHeight="1" thickBot="1">
      <c r="B34" s="191"/>
      <c r="C34" s="114"/>
      <c r="D34" s="115"/>
      <c r="E34" s="223"/>
      <c r="F34" s="168" t="s">
        <v>46</v>
      </c>
      <c r="G34" s="169"/>
      <c r="H34" s="169"/>
      <c r="I34" s="169"/>
      <c r="J34" s="169"/>
      <c r="K34" s="170"/>
      <c r="L34" s="3"/>
      <c r="O34" s="232" t="s">
        <v>82</v>
      </c>
      <c r="P34" s="232"/>
      <c r="Q34" s="237" t="s">
        <v>112</v>
      </c>
      <c r="U34" s="41"/>
      <c r="V34" s="41"/>
      <c r="W34" s="41"/>
      <c r="X34" s="41"/>
      <c r="Y34" s="41"/>
      <c r="Z34" s="41"/>
    </row>
    <row r="35" spans="1:26" ht="15.75" customHeight="1" thickBot="1">
      <c r="B35" s="193"/>
      <c r="C35" s="116"/>
      <c r="D35" s="117"/>
      <c r="E35" s="222"/>
      <c r="F35" s="171" t="s">
        <v>45</v>
      </c>
      <c r="G35" s="172"/>
      <c r="H35" s="172"/>
      <c r="I35" s="172"/>
      <c r="J35" s="172"/>
      <c r="K35" s="173"/>
      <c r="L35" s="6"/>
      <c r="O35" s="232"/>
      <c r="P35" s="232"/>
      <c r="Q35" s="237"/>
      <c r="U35" s="41"/>
      <c r="V35" s="41"/>
      <c r="W35" s="41"/>
      <c r="X35" s="41"/>
      <c r="Y35" s="41"/>
      <c r="Z35" s="41"/>
    </row>
    <row r="36" spans="1:26" ht="15.75" customHeight="1">
      <c r="B36" s="190">
        <v>5</v>
      </c>
      <c r="C36" s="112" t="s">
        <v>6</v>
      </c>
      <c r="D36" s="113"/>
      <c r="E36" s="221"/>
      <c r="F36" s="165" t="s">
        <v>44</v>
      </c>
      <c r="G36" s="166"/>
      <c r="H36" s="166"/>
      <c r="I36" s="166"/>
      <c r="J36" s="166"/>
      <c r="K36" s="167"/>
      <c r="L36" s="4"/>
      <c r="U36" s="41"/>
      <c r="V36" s="41"/>
      <c r="W36" s="41"/>
      <c r="X36" s="41"/>
      <c r="Y36" s="41"/>
      <c r="Z36" s="41"/>
    </row>
    <row r="37" spans="1:26" ht="15.75" customHeight="1" thickBot="1">
      <c r="B37" s="193"/>
      <c r="C37" s="116"/>
      <c r="D37" s="117"/>
      <c r="E37" s="222"/>
      <c r="F37" s="171" t="s">
        <v>43</v>
      </c>
      <c r="G37" s="172"/>
      <c r="H37" s="172"/>
      <c r="I37" s="172"/>
      <c r="J37" s="172"/>
      <c r="K37" s="173"/>
      <c r="L37" s="5"/>
      <c r="U37" s="41"/>
      <c r="V37" s="41"/>
      <c r="W37" s="41"/>
      <c r="X37" s="41"/>
      <c r="Y37" s="41"/>
      <c r="Z37" s="41"/>
    </row>
    <row r="38" spans="1:26" ht="15.75" customHeight="1">
      <c r="B38" s="190">
        <v>6</v>
      </c>
      <c r="C38" s="112" t="s">
        <v>42</v>
      </c>
      <c r="D38" s="113"/>
      <c r="E38" s="221"/>
      <c r="F38" s="165" t="s">
        <v>41</v>
      </c>
      <c r="G38" s="166"/>
      <c r="H38" s="166"/>
      <c r="I38" s="166"/>
      <c r="J38" s="166"/>
      <c r="K38" s="167"/>
      <c r="L38" s="4"/>
      <c r="U38" s="41"/>
      <c r="V38" s="41"/>
      <c r="W38" s="41"/>
      <c r="X38" s="41"/>
      <c r="Y38" s="41"/>
      <c r="Z38" s="41"/>
    </row>
    <row r="39" spans="1:26" ht="15.75" customHeight="1">
      <c r="B39" s="191"/>
      <c r="C39" s="114"/>
      <c r="D39" s="115"/>
      <c r="E39" s="223"/>
      <c r="F39" s="168" t="s">
        <v>40</v>
      </c>
      <c r="G39" s="169"/>
      <c r="H39" s="169"/>
      <c r="I39" s="169"/>
      <c r="J39" s="169"/>
      <c r="K39" s="170"/>
      <c r="L39" s="3"/>
      <c r="U39" s="41"/>
      <c r="V39" s="41"/>
      <c r="W39" s="41"/>
      <c r="X39" s="41"/>
      <c r="Y39" s="41"/>
      <c r="Z39" s="41"/>
    </row>
    <row r="40" spans="1:26" ht="15.75" customHeight="1">
      <c r="B40" s="191"/>
      <c r="C40" s="114"/>
      <c r="D40" s="115"/>
      <c r="E40" s="223"/>
      <c r="F40" s="168" t="s">
        <v>39</v>
      </c>
      <c r="G40" s="169"/>
      <c r="H40" s="169"/>
      <c r="I40" s="169"/>
      <c r="J40" s="169"/>
      <c r="K40" s="170"/>
      <c r="L40" s="3"/>
      <c r="U40" s="41"/>
      <c r="V40" s="41"/>
      <c r="W40" s="41"/>
      <c r="X40" s="41"/>
      <c r="Y40" s="41"/>
      <c r="Z40" s="41"/>
    </row>
    <row r="41" spans="1:26" ht="15.75" thickBot="1">
      <c r="B41" s="193"/>
      <c r="C41" s="116"/>
      <c r="D41" s="117"/>
      <c r="E41" s="222"/>
      <c r="F41" s="171" t="s">
        <v>38</v>
      </c>
      <c r="G41" s="172"/>
      <c r="H41" s="172"/>
      <c r="I41" s="172"/>
      <c r="J41" s="172"/>
      <c r="K41" s="173"/>
      <c r="L41" s="3"/>
      <c r="U41" s="41"/>
      <c r="V41" s="41"/>
      <c r="W41" s="41"/>
      <c r="X41" s="41"/>
      <c r="Y41" s="41"/>
      <c r="Z41" s="41"/>
    </row>
    <row r="42" spans="1:26" s="83" customFormat="1" ht="21">
      <c r="B42" s="229">
        <v>7</v>
      </c>
      <c r="C42" s="206" t="s">
        <v>4</v>
      </c>
      <c r="D42" s="207"/>
      <c r="E42" s="224"/>
      <c r="F42" s="195" t="s">
        <v>37</v>
      </c>
      <c r="G42" s="196"/>
      <c r="H42" s="196"/>
      <c r="I42" s="196"/>
      <c r="J42" s="196"/>
      <c r="K42" s="197"/>
      <c r="L42" s="84"/>
      <c r="P42" s="118" t="str">
        <f>IF(E47&lt;&gt;100,"مجموع الوزن النسبي للجدارات لابد ان تكون 100%","")</f>
        <v>مجموع الوزن النسبي للجدارات لابد ان تكون 100%</v>
      </c>
      <c r="Q42" s="118"/>
      <c r="U42" s="85"/>
      <c r="V42" s="85"/>
      <c r="W42" s="85"/>
      <c r="X42" s="85"/>
      <c r="Y42" s="85"/>
      <c r="Z42" s="85"/>
    </row>
    <row r="43" spans="1:26" s="83" customFormat="1" ht="15.75">
      <c r="B43" s="230"/>
      <c r="C43" s="208"/>
      <c r="D43" s="209"/>
      <c r="E43" s="225"/>
      <c r="F43" s="198" t="s">
        <v>36</v>
      </c>
      <c r="G43" s="199"/>
      <c r="H43" s="199"/>
      <c r="I43" s="199"/>
      <c r="J43" s="199"/>
      <c r="K43" s="200"/>
      <c r="L43" s="86"/>
      <c r="U43" s="85"/>
      <c r="V43" s="85"/>
      <c r="W43" s="85"/>
      <c r="X43" s="85"/>
      <c r="Y43" s="85"/>
      <c r="Z43" s="85"/>
    </row>
    <row r="44" spans="1:26" s="83" customFormat="1" ht="15.75">
      <c r="B44" s="230"/>
      <c r="C44" s="208"/>
      <c r="D44" s="209"/>
      <c r="E44" s="225"/>
      <c r="F44" s="198" t="s">
        <v>35</v>
      </c>
      <c r="G44" s="199"/>
      <c r="H44" s="199"/>
      <c r="I44" s="199"/>
      <c r="J44" s="199"/>
      <c r="K44" s="200"/>
      <c r="L44" s="86"/>
      <c r="U44" s="85"/>
      <c r="V44" s="85"/>
      <c r="W44" s="85"/>
      <c r="X44" s="85"/>
      <c r="Y44" s="85"/>
      <c r="Z44" s="85"/>
    </row>
    <row r="45" spans="1:26" s="83" customFormat="1" ht="15.75">
      <c r="B45" s="230"/>
      <c r="C45" s="208"/>
      <c r="D45" s="209"/>
      <c r="E45" s="225"/>
      <c r="F45" s="198" t="s">
        <v>34</v>
      </c>
      <c r="G45" s="199"/>
      <c r="H45" s="199"/>
      <c r="I45" s="199"/>
      <c r="J45" s="199"/>
      <c r="K45" s="200"/>
      <c r="L45" s="86"/>
    </row>
    <row r="46" spans="1:26" s="83" customFormat="1" ht="16.5" thickBot="1">
      <c r="B46" s="231"/>
      <c r="C46" s="210"/>
      <c r="D46" s="211"/>
      <c r="E46" s="226"/>
      <c r="F46" s="201" t="s">
        <v>33</v>
      </c>
      <c r="G46" s="202"/>
      <c r="H46" s="202"/>
      <c r="I46" s="202"/>
      <c r="J46" s="202"/>
      <c r="K46" s="203"/>
      <c r="L46" s="87"/>
    </row>
    <row r="47" spans="1:26" ht="37.5" customHeight="1" thickBot="1">
      <c r="B47" s="212" t="s">
        <v>79</v>
      </c>
      <c r="C47" s="213"/>
      <c r="D47" s="214"/>
      <c r="E47" s="22">
        <f>SUM(E24:E46)</f>
        <v>0</v>
      </c>
      <c r="F47" s="153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1:26" ht="47.25" customHeight="1" thickBot="1">
      <c r="A48" s="77"/>
      <c r="B48" s="77"/>
      <c r="C48" s="77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2:12" ht="38.25" customHeight="1" thickBot="1">
      <c r="B49" s="95" t="s">
        <v>118</v>
      </c>
      <c r="C49" s="96"/>
      <c r="D49" s="96"/>
      <c r="E49" s="97"/>
      <c r="F49" s="98"/>
      <c r="G49" s="99" t="s">
        <v>0</v>
      </c>
      <c r="H49" s="100"/>
      <c r="I49" s="100"/>
      <c r="J49" s="101"/>
      <c r="K49" s="100"/>
      <c r="L49" s="102"/>
    </row>
    <row r="50" spans="2:12" ht="38.25" customHeight="1" thickBot="1">
      <c r="B50" s="103" t="s">
        <v>116</v>
      </c>
      <c r="C50" s="103"/>
      <c r="D50" s="103"/>
      <c r="E50" s="73"/>
      <c r="F50" s="73"/>
      <c r="G50" s="76" t="s">
        <v>114</v>
      </c>
      <c r="H50" s="104" t="s">
        <v>119</v>
      </c>
      <c r="I50" s="105"/>
      <c r="J50" s="74" t="s">
        <v>113</v>
      </c>
      <c r="K50" s="31"/>
      <c r="L50" s="32"/>
    </row>
    <row r="51" spans="2:12" ht="38.25" customHeight="1" thickBot="1">
      <c r="B51" s="106" t="s">
        <v>117</v>
      </c>
      <c r="C51" s="107"/>
      <c r="D51" s="108"/>
      <c r="E51" s="110"/>
      <c r="F51" s="111"/>
      <c r="G51" s="76" t="s">
        <v>114</v>
      </c>
      <c r="H51" s="104" t="s">
        <v>119</v>
      </c>
      <c r="I51" s="105"/>
      <c r="J51" s="74" t="s">
        <v>113</v>
      </c>
      <c r="K51" s="31"/>
      <c r="L51" s="32"/>
    </row>
    <row r="52" spans="2:12" ht="38.25" customHeight="1" thickBot="1">
      <c r="B52" s="106" t="s">
        <v>115</v>
      </c>
      <c r="C52" s="107"/>
      <c r="D52" s="108"/>
      <c r="E52" s="109"/>
      <c r="F52" s="109"/>
      <c r="G52" s="76" t="s">
        <v>114</v>
      </c>
      <c r="H52" s="104" t="s">
        <v>119</v>
      </c>
      <c r="I52" s="105"/>
      <c r="J52" s="74" t="s">
        <v>113</v>
      </c>
      <c r="K52" s="31"/>
      <c r="L52" s="32"/>
    </row>
    <row r="53" spans="2:12" ht="19.5" customHeight="1">
      <c r="B53" s="194"/>
      <c r="C53" s="194"/>
      <c r="D53" s="194"/>
      <c r="E53" s="194"/>
      <c r="F53" s="194"/>
    </row>
    <row r="54" spans="2:12" ht="13.5" customHeight="1"/>
    <row r="55" spans="2:12" ht="13.5" customHeight="1"/>
    <row r="56" spans="2:12" ht="13.5" customHeight="1"/>
    <row r="57" spans="2:12" ht="13.5" customHeight="1"/>
    <row r="58" spans="2:12" ht="13.5" customHeight="1"/>
    <row r="59" spans="2:12" ht="13.5" customHeight="1"/>
    <row r="60" spans="2:12" ht="13.5" customHeight="1" thickBot="1"/>
    <row r="61" spans="2:12" ht="74.25" customHeight="1" thickBot="1">
      <c r="B61" s="228" t="s">
        <v>32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</row>
    <row r="62" spans="2:12" ht="23.25" customHeight="1" thickBot="1">
      <c r="B62" s="145" t="s">
        <v>31</v>
      </c>
      <c r="C62" s="146"/>
      <c r="D62" s="147">
        <f>D7</f>
        <v>0</v>
      </c>
      <c r="E62" s="148"/>
      <c r="F62" s="145" t="s">
        <v>103</v>
      </c>
      <c r="G62" s="146"/>
      <c r="H62" s="147">
        <f>H7</f>
        <v>0</v>
      </c>
      <c r="I62" s="186"/>
      <c r="J62" s="186"/>
      <c r="K62" s="186"/>
      <c r="L62" s="148"/>
    </row>
    <row r="63" spans="2:12" ht="23.25" customHeight="1" thickBot="1">
      <c r="B63" s="145" t="s">
        <v>30</v>
      </c>
      <c r="C63" s="146"/>
      <c r="D63" s="147">
        <f>D8</f>
        <v>0</v>
      </c>
      <c r="E63" s="148"/>
      <c r="F63" s="145" t="s">
        <v>29</v>
      </c>
      <c r="G63" s="146"/>
      <c r="H63" s="147">
        <f>H8</f>
        <v>0</v>
      </c>
      <c r="I63" s="186"/>
      <c r="J63" s="186"/>
      <c r="K63" s="186"/>
      <c r="L63" s="148"/>
    </row>
    <row r="64" spans="2:12" ht="23.25" customHeight="1" thickBot="1">
      <c r="B64" s="145" t="s">
        <v>28</v>
      </c>
      <c r="C64" s="146"/>
      <c r="D64" s="147">
        <f>D9</f>
        <v>0</v>
      </c>
      <c r="E64" s="148"/>
      <c r="F64" s="145" t="s">
        <v>27</v>
      </c>
      <c r="G64" s="146"/>
      <c r="H64" s="147">
        <f>H9</f>
        <v>0</v>
      </c>
      <c r="I64" s="186"/>
      <c r="J64" s="186"/>
      <c r="K64" s="186"/>
      <c r="L64" s="148"/>
    </row>
    <row r="65" spans="2:16" ht="23.25" customHeight="1" thickBot="1">
      <c r="B65" s="34"/>
      <c r="C65" s="33"/>
      <c r="D65" s="24"/>
      <c r="E65" s="24"/>
      <c r="F65" s="33"/>
      <c r="G65" s="33"/>
      <c r="H65" s="24"/>
      <c r="I65" s="24"/>
      <c r="J65" s="24"/>
      <c r="K65" s="24"/>
      <c r="L65" s="24"/>
    </row>
    <row r="66" spans="2:16" ht="26.25" customHeight="1" thickBot="1">
      <c r="B66" s="227" t="s">
        <v>26</v>
      </c>
      <c r="C66" s="227"/>
      <c r="D66" s="227"/>
      <c r="E66" s="227"/>
      <c r="F66" s="227"/>
      <c r="G66" s="227"/>
      <c r="H66" s="227"/>
      <c r="I66" s="227"/>
      <c r="J66" s="227"/>
      <c r="K66" s="227"/>
      <c r="L66" s="227"/>
    </row>
    <row r="67" spans="2:16" ht="39" customHeight="1" thickBot="1">
      <c r="B67" s="12" t="s">
        <v>25</v>
      </c>
      <c r="C67" s="128" t="s">
        <v>24</v>
      </c>
      <c r="D67" s="128"/>
      <c r="E67" s="128"/>
      <c r="F67" s="128"/>
      <c r="G67" s="17" t="s">
        <v>23</v>
      </c>
      <c r="H67" s="17" t="s">
        <v>22</v>
      </c>
      <c r="I67" s="16" t="s">
        <v>21</v>
      </c>
      <c r="J67" s="16" t="s">
        <v>20</v>
      </c>
      <c r="K67" s="16" t="s">
        <v>19</v>
      </c>
      <c r="L67" s="16" t="s">
        <v>18</v>
      </c>
      <c r="M67" s="38"/>
    </row>
    <row r="68" spans="2:16" ht="27" customHeight="1" thickBot="1">
      <c r="B68" s="12">
        <v>1</v>
      </c>
      <c r="C68" s="129">
        <f t="shared" ref="C68:C74" si="0">C13</f>
        <v>0</v>
      </c>
      <c r="D68" s="129"/>
      <c r="E68" s="129"/>
      <c r="F68" s="129"/>
      <c r="G68" s="61">
        <f>J13</f>
        <v>0</v>
      </c>
      <c r="H68" s="62">
        <f>K13</f>
        <v>0</v>
      </c>
      <c r="I68" s="61">
        <f>L13</f>
        <v>0</v>
      </c>
      <c r="J68" s="14"/>
      <c r="K68" s="61">
        <f>J68-I68</f>
        <v>0</v>
      </c>
      <c r="L68" s="63" t="e">
        <f>IF(NOT(ISBLANK(I68)),IF(J68/I68&gt;1,5,IF(J68/I68&gt;=0.9,4,IF(J68/I68&gt;=0.8,3,IF(J68/I68&gt;=0.6,2,1)))),"")</f>
        <v>#DIV/0!</v>
      </c>
      <c r="M68" s="39" t="e">
        <f>IF(NOT(ISBLANK(H68)), L68*H68,"")</f>
        <v>#DIV/0!</v>
      </c>
      <c r="N68" s="15"/>
    </row>
    <row r="69" spans="2:16" ht="27" customHeight="1" thickBot="1">
      <c r="B69" s="12">
        <v>2</v>
      </c>
      <c r="C69" s="129">
        <f t="shared" si="0"/>
        <v>0</v>
      </c>
      <c r="D69" s="129"/>
      <c r="E69" s="129"/>
      <c r="F69" s="129"/>
      <c r="G69" s="61">
        <f t="shared" ref="G69:H74" si="1">J14</f>
        <v>0</v>
      </c>
      <c r="H69" s="62">
        <f t="shared" si="1"/>
        <v>0</v>
      </c>
      <c r="I69" s="61">
        <f t="shared" ref="I69:I74" si="2">L14</f>
        <v>0</v>
      </c>
      <c r="J69" s="14"/>
      <c r="K69" s="61">
        <f t="shared" ref="K69:K70" si="3">J69-I69</f>
        <v>0</v>
      </c>
      <c r="L69" s="63" t="e">
        <f>IF(NOT(ISBLANK(I69)),IF(J69/I69&gt;1,5,IF(J69/I69&gt;=0.9,4,IF(J69/I69&gt;=0.8,3,IF(J69/I69&gt;=0.6,2,1)))),"")</f>
        <v>#DIV/0!</v>
      </c>
      <c r="M69" s="39" t="e">
        <f t="shared" ref="M69:M74" si="4">IF(NOT(ISBLANK(H69)), L69*H69,"")</f>
        <v>#DIV/0!</v>
      </c>
      <c r="N69" s="15"/>
    </row>
    <row r="70" spans="2:16" ht="27" customHeight="1" thickBot="1">
      <c r="B70" s="12">
        <v>3</v>
      </c>
      <c r="C70" s="129">
        <f t="shared" si="0"/>
        <v>0</v>
      </c>
      <c r="D70" s="129"/>
      <c r="E70" s="129"/>
      <c r="F70" s="129"/>
      <c r="G70" s="61">
        <f t="shared" si="1"/>
        <v>0</v>
      </c>
      <c r="H70" s="62">
        <f t="shared" si="1"/>
        <v>0</v>
      </c>
      <c r="I70" s="61">
        <f t="shared" si="2"/>
        <v>0</v>
      </c>
      <c r="J70" s="14"/>
      <c r="K70" s="61">
        <f t="shared" si="3"/>
        <v>0</v>
      </c>
      <c r="L70" s="63" t="e">
        <f>IF(NOT(ISBLANK(I70)),IF(J70/I70&gt;1,5,IF(J70/I70&gt;=0.9,4,IF(J70/I70&gt;=0.8,3,IF(J70/I70&gt;=0.6,2,1)))),"")</f>
        <v>#DIV/0!</v>
      </c>
      <c r="M70" s="39" t="e">
        <f t="shared" si="4"/>
        <v>#DIV/0!</v>
      </c>
      <c r="N70" s="15"/>
    </row>
    <row r="71" spans="2:16" ht="27" customHeight="1" thickBot="1">
      <c r="B71" s="12">
        <v>4</v>
      </c>
      <c r="C71" s="129">
        <f t="shared" si="0"/>
        <v>0</v>
      </c>
      <c r="D71" s="129"/>
      <c r="E71" s="129"/>
      <c r="F71" s="129"/>
      <c r="G71" s="61">
        <f t="shared" si="1"/>
        <v>0</v>
      </c>
      <c r="H71" s="62">
        <f t="shared" si="1"/>
        <v>0</v>
      </c>
      <c r="I71" s="61">
        <f t="shared" si="2"/>
        <v>0</v>
      </c>
      <c r="J71" s="14"/>
      <c r="K71" s="61">
        <f t="shared" ref="K71:K74" si="5">J71-I71</f>
        <v>0</v>
      </c>
      <c r="L71" s="63" t="e">
        <f t="shared" ref="L71:L74" si="6">IF(NOT(ISBLANK(I71)),IF(J71/I71&gt;1,5,IF(J71/I71&gt;=0.9,4,IF(J71/I71&gt;=0.8,3,IF(J71/I71&gt;=0.6,2,1)))),"")</f>
        <v>#DIV/0!</v>
      </c>
      <c r="M71" s="39" t="e">
        <f t="shared" si="4"/>
        <v>#DIV/0!</v>
      </c>
      <c r="N71" s="15"/>
    </row>
    <row r="72" spans="2:16" ht="27" customHeight="1" thickBot="1">
      <c r="B72" s="12">
        <v>5</v>
      </c>
      <c r="C72" s="129">
        <f t="shared" si="0"/>
        <v>0</v>
      </c>
      <c r="D72" s="129"/>
      <c r="E72" s="129"/>
      <c r="F72" s="129"/>
      <c r="G72" s="61">
        <f t="shared" si="1"/>
        <v>0</v>
      </c>
      <c r="H72" s="62">
        <f t="shared" si="1"/>
        <v>0</v>
      </c>
      <c r="I72" s="61">
        <f t="shared" si="2"/>
        <v>0</v>
      </c>
      <c r="J72" s="14"/>
      <c r="K72" s="61">
        <f t="shared" si="5"/>
        <v>0</v>
      </c>
      <c r="L72" s="63" t="e">
        <f t="shared" si="6"/>
        <v>#DIV/0!</v>
      </c>
      <c r="M72" s="39" t="e">
        <f t="shared" si="4"/>
        <v>#DIV/0!</v>
      </c>
      <c r="N72" s="15"/>
    </row>
    <row r="73" spans="2:16" ht="27" customHeight="1" thickBot="1">
      <c r="B73" s="12">
        <v>6</v>
      </c>
      <c r="C73" s="129">
        <f t="shared" si="0"/>
        <v>0</v>
      </c>
      <c r="D73" s="129"/>
      <c r="E73" s="129"/>
      <c r="F73" s="129"/>
      <c r="G73" s="61">
        <f t="shared" si="1"/>
        <v>0</v>
      </c>
      <c r="H73" s="62">
        <f t="shared" si="1"/>
        <v>0</v>
      </c>
      <c r="I73" s="61">
        <f t="shared" si="2"/>
        <v>0</v>
      </c>
      <c r="J73" s="14"/>
      <c r="K73" s="61">
        <f t="shared" si="5"/>
        <v>0</v>
      </c>
      <c r="L73" s="63" t="e">
        <f t="shared" si="6"/>
        <v>#DIV/0!</v>
      </c>
      <c r="M73" s="39" t="e">
        <f t="shared" si="4"/>
        <v>#DIV/0!</v>
      </c>
      <c r="N73" s="15"/>
    </row>
    <row r="74" spans="2:16" ht="27" hidden="1" customHeight="1" thickBot="1">
      <c r="B74" s="12">
        <v>7</v>
      </c>
      <c r="C74" s="130" t="str">
        <f t="shared" si="0"/>
        <v>تجربة 7</v>
      </c>
      <c r="D74" s="131"/>
      <c r="E74" s="131"/>
      <c r="F74" s="132"/>
      <c r="G74" s="13" t="str">
        <f t="shared" si="1"/>
        <v>مقياس التقدير العام لأداء الموظف</v>
      </c>
      <c r="H74" s="26">
        <f t="shared" si="1"/>
        <v>0</v>
      </c>
      <c r="I74" s="13">
        <f t="shared" si="2"/>
        <v>0</v>
      </c>
      <c r="J74" s="14"/>
      <c r="K74" s="13">
        <f t="shared" si="5"/>
        <v>0</v>
      </c>
      <c r="L74" s="27" t="e">
        <f t="shared" si="6"/>
        <v>#DIV/0!</v>
      </c>
      <c r="M74" s="39" t="e">
        <f t="shared" si="4"/>
        <v>#DIV/0!</v>
      </c>
    </row>
    <row r="75" spans="2:16" s="11" customFormat="1" ht="28.5" customHeight="1" thickBot="1">
      <c r="B75" s="46"/>
      <c r="C75" s="46"/>
      <c r="D75" s="46"/>
      <c r="E75" s="48"/>
      <c r="F75" s="120" t="s">
        <v>110</v>
      </c>
      <c r="G75" s="121"/>
      <c r="H75" s="64">
        <f>SUM(H68:H74)</f>
        <v>0</v>
      </c>
      <c r="I75" s="133" t="s">
        <v>2</v>
      </c>
      <c r="J75" s="133"/>
      <c r="K75" s="133"/>
      <c r="L75" s="65" t="str">
        <f>IF(H75=100%,SUM(M68:M73),"")</f>
        <v/>
      </c>
      <c r="M75" s="28"/>
    </row>
    <row r="76" spans="2:16" s="11" customFormat="1" ht="28.5" customHeight="1" thickBot="1">
      <c r="B76" s="47"/>
      <c r="C76" s="47"/>
      <c r="D76" s="47"/>
      <c r="E76" s="47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2:16" ht="28.5" customHeight="1" thickBot="1">
      <c r="B77" s="205" t="s">
        <v>17</v>
      </c>
      <c r="C77" s="205"/>
      <c r="D77" s="205"/>
      <c r="E77" s="205"/>
      <c r="F77" s="205"/>
      <c r="G77" s="205"/>
      <c r="H77" s="205"/>
      <c r="I77" s="205"/>
      <c r="J77" s="205"/>
      <c r="K77" s="205"/>
      <c r="L77" s="205"/>
    </row>
    <row r="78" spans="2:16" ht="37.5" customHeight="1" thickBot="1">
      <c r="B78" s="79" t="s">
        <v>25</v>
      </c>
      <c r="C78" s="181" t="s">
        <v>16</v>
      </c>
      <c r="D78" s="182"/>
      <c r="E78" s="80" t="s">
        <v>15</v>
      </c>
      <c r="F78" s="183" t="s">
        <v>14</v>
      </c>
      <c r="G78" s="184"/>
      <c r="H78" s="184"/>
      <c r="I78" s="184"/>
      <c r="J78" s="185"/>
      <c r="K78" s="81" t="s">
        <v>13</v>
      </c>
      <c r="L78" s="81" t="s">
        <v>81</v>
      </c>
      <c r="M78" s="23"/>
    </row>
    <row r="79" spans="2:16" ht="15.75">
      <c r="B79" s="190">
        <v>1</v>
      </c>
      <c r="C79" s="91" t="s">
        <v>12</v>
      </c>
      <c r="D79" s="92"/>
      <c r="E79" s="187">
        <f>E24</f>
        <v>0</v>
      </c>
      <c r="F79" s="142" t="s">
        <v>11</v>
      </c>
      <c r="G79" s="143"/>
      <c r="H79" s="143"/>
      <c r="I79" s="143"/>
      <c r="J79" s="144"/>
      <c r="K79" s="4"/>
      <c r="L79" s="66" t="str">
        <f t="shared" ref="L79:L96" si="7">IF(NOT(ISBLANK(L24)),IF(K79/L24&gt;1,5,IF(J79/L24&gt;=0.9,4,IF(J79/L24&gt;=0.8,3,IF(J79/L24&gt;=0.6,2,1)))),"")</f>
        <v/>
      </c>
    </row>
    <row r="80" spans="2:16" ht="15.75">
      <c r="B80" s="191"/>
      <c r="C80" s="93"/>
      <c r="D80" s="94"/>
      <c r="E80" s="188"/>
      <c r="F80" s="139" t="s">
        <v>83</v>
      </c>
      <c r="G80" s="140"/>
      <c r="H80" s="140"/>
      <c r="I80" s="140"/>
      <c r="J80" s="141"/>
      <c r="K80" s="3"/>
      <c r="L80" s="67" t="str">
        <f t="shared" si="7"/>
        <v/>
      </c>
    </row>
    <row r="81" spans="2:15" ht="16.5" thickBot="1">
      <c r="B81" s="193"/>
      <c r="C81" s="179"/>
      <c r="D81" s="180"/>
      <c r="E81" s="189"/>
      <c r="F81" s="88" t="s">
        <v>84</v>
      </c>
      <c r="G81" s="89"/>
      <c r="H81" s="89"/>
      <c r="I81" s="89"/>
      <c r="J81" s="90"/>
      <c r="K81" s="5"/>
      <c r="L81" s="68" t="str">
        <f t="shared" si="7"/>
        <v/>
      </c>
    </row>
    <row r="82" spans="2:15" ht="15.75">
      <c r="B82" s="190">
        <v>2</v>
      </c>
      <c r="C82" s="91" t="s">
        <v>10</v>
      </c>
      <c r="D82" s="92"/>
      <c r="E82" s="188">
        <f>E27</f>
        <v>0</v>
      </c>
      <c r="F82" s="142" t="s">
        <v>85</v>
      </c>
      <c r="G82" s="143"/>
      <c r="H82" s="143"/>
      <c r="I82" s="143"/>
      <c r="J82" s="144"/>
      <c r="K82" s="4"/>
      <c r="L82" s="66" t="str">
        <f t="shared" si="7"/>
        <v/>
      </c>
    </row>
    <row r="83" spans="2:15" ht="37.5" customHeight="1">
      <c r="B83" s="191"/>
      <c r="C83" s="93"/>
      <c r="D83" s="94"/>
      <c r="E83" s="188"/>
      <c r="F83" s="139" t="s">
        <v>86</v>
      </c>
      <c r="G83" s="140"/>
      <c r="H83" s="140"/>
      <c r="I83" s="140"/>
      <c r="J83" s="141"/>
      <c r="K83" s="3"/>
      <c r="L83" s="67" t="str">
        <f t="shared" si="7"/>
        <v/>
      </c>
    </row>
    <row r="84" spans="2:15" ht="16.5" thickBot="1">
      <c r="B84" s="191"/>
      <c r="C84" s="179"/>
      <c r="D84" s="180"/>
      <c r="E84" s="188"/>
      <c r="F84" s="88" t="s">
        <v>87</v>
      </c>
      <c r="G84" s="89"/>
      <c r="H84" s="89"/>
      <c r="I84" s="89"/>
      <c r="J84" s="90"/>
      <c r="K84" s="5"/>
      <c r="L84" s="68" t="str">
        <f t="shared" si="7"/>
        <v/>
      </c>
    </row>
    <row r="85" spans="2:15" ht="16.5" thickBot="1">
      <c r="B85" s="192">
        <v>3</v>
      </c>
      <c r="C85" s="91" t="s">
        <v>9</v>
      </c>
      <c r="D85" s="92"/>
      <c r="E85" s="187">
        <f>E30</f>
        <v>0</v>
      </c>
      <c r="F85" s="142" t="s">
        <v>88</v>
      </c>
      <c r="G85" s="143"/>
      <c r="H85" s="143"/>
      <c r="I85" s="143"/>
      <c r="J85" s="144"/>
      <c r="K85" s="4"/>
      <c r="L85" s="66" t="str">
        <f t="shared" si="7"/>
        <v/>
      </c>
    </row>
    <row r="86" spans="2:15" ht="16.5" thickBot="1">
      <c r="B86" s="192"/>
      <c r="C86" s="93"/>
      <c r="D86" s="94"/>
      <c r="E86" s="188"/>
      <c r="F86" s="139" t="s">
        <v>89</v>
      </c>
      <c r="G86" s="140"/>
      <c r="H86" s="140"/>
      <c r="I86" s="140"/>
      <c r="J86" s="141"/>
      <c r="K86" s="3"/>
      <c r="L86" s="67" t="str">
        <f t="shared" si="7"/>
        <v/>
      </c>
      <c r="N86" s="9"/>
      <c r="O86" s="9"/>
    </row>
    <row r="87" spans="2:15" ht="16.5" thickBot="1">
      <c r="B87" s="192"/>
      <c r="C87" s="179"/>
      <c r="D87" s="180"/>
      <c r="E87" s="189"/>
      <c r="F87" s="88" t="s">
        <v>90</v>
      </c>
      <c r="G87" s="89"/>
      <c r="H87" s="89"/>
      <c r="I87" s="89"/>
      <c r="J87" s="90"/>
      <c r="K87" s="5"/>
      <c r="L87" s="68" t="str">
        <f t="shared" si="7"/>
        <v/>
      </c>
    </row>
    <row r="88" spans="2:15" ht="15.75">
      <c r="B88" s="191">
        <v>4</v>
      </c>
      <c r="C88" s="91" t="s">
        <v>8</v>
      </c>
      <c r="D88" s="92"/>
      <c r="E88" s="188">
        <f>E33</f>
        <v>0</v>
      </c>
      <c r="F88" s="142" t="s">
        <v>91</v>
      </c>
      <c r="G88" s="143"/>
      <c r="H88" s="143"/>
      <c r="I88" s="143"/>
      <c r="J88" s="144"/>
      <c r="K88" s="4"/>
      <c r="L88" s="66" t="str">
        <f t="shared" si="7"/>
        <v/>
      </c>
    </row>
    <row r="89" spans="2:15" ht="15.75">
      <c r="B89" s="191"/>
      <c r="C89" s="93"/>
      <c r="D89" s="94"/>
      <c r="E89" s="188"/>
      <c r="F89" s="139" t="s">
        <v>92</v>
      </c>
      <c r="G89" s="140"/>
      <c r="H89" s="140"/>
      <c r="I89" s="140"/>
      <c r="J89" s="141"/>
      <c r="K89" s="3"/>
      <c r="L89" s="67" t="str">
        <f t="shared" si="7"/>
        <v/>
      </c>
    </row>
    <row r="90" spans="2:15" ht="16.5" thickBot="1">
      <c r="B90" s="193"/>
      <c r="C90" s="179"/>
      <c r="D90" s="180"/>
      <c r="E90" s="188"/>
      <c r="F90" s="88" t="s">
        <v>7</v>
      </c>
      <c r="G90" s="89"/>
      <c r="H90" s="89"/>
      <c r="I90" s="89"/>
      <c r="J90" s="90"/>
      <c r="K90" s="5"/>
      <c r="L90" s="68" t="str">
        <f t="shared" si="7"/>
        <v/>
      </c>
    </row>
    <row r="91" spans="2:15" ht="15.75">
      <c r="B91" s="190">
        <v>5</v>
      </c>
      <c r="C91" s="91" t="s">
        <v>6</v>
      </c>
      <c r="D91" s="92"/>
      <c r="E91" s="187">
        <f>E36</f>
        <v>0</v>
      </c>
      <c r="F91" s="142" t="s">
        <v>93</v>
      </c>
      <c r="G91" s="143"/>
      <c r="H91" s="143"/>
      <c r="I91" s="143"/>
      <c r="J91" s="144"/>
      <c r="K91" s="4"/>
      <c r="L91" s="66" t="str">
        <f t="shared" si="7"/>
        <v/>
      </c>
    </row>
    <row r="92" spans="2:15" ht="16.5" thickBot="1">
      <c r="B92" s="193"/>
      <c r="C92" s="179"/>
      <c r="D92" s="180"/>
      <c r="E92" s="189"/>
      <c r="F92" s="88" t="s">
        <v>94</v>
      </c>
      <c r="G92" s="89"/>
      <c r="H92" s="89"/>
      <c r="I92" s="89"/>
      <c r="J92" s="90"/>
      <c r="K92" s="5"/>
      <c r="L92" s="68" t="str">
        <f t="shared" si="7"/>
        <v/>
      </c>
    </row>
    <row r="93" spans="2:15" ht="15.75">
      <c r="B93" s="190">
        <v>6</v>
      </c>
      <c r="C93" s="91" t="s">
        <v>5</v>
      </c>
      <c r="D93" s="92"/>
      <c r="E93" s="187">
        <f>E38</f>
        <v>0</v>
      </c>
      <c r="F93" s="142" t="s">
        <v>95</v>
      </c>
      <c r="G93" s="143"/>
      <c r="H93" s="143"/>
      <c r="I93" s="143"/>
      <c r="J93" s="144"/>
      <c r="K93" s="4"/>
      <c r="L93" s="66" t="str">
        <f t="shared" si="7"/>
        <v/>
      </c>
    </row>
    <row r="94" spans="2:15" ht="15.75">
      <c r="B94" s="191"/>
      <c r="C94" s="93"/>
      <c r="D94" s="94"/>
      <c r="E94" s="188"/>
      <c r="F94" s="139" t="s">
        <v>96</v>
      </c>
      <c r="G94" s="140"/>
      <c r="H94" s="140"/>
      <c r="I94" s="140"/>
      <c r="J94" s="141"/>
      <c r="K94" s="3"/>
      <c r="L94" s="67" t="str">
        <f t="shared" si="7"/>
        <v/>
      </c>
    </row>
    <row r="95" spans="2:15" ht="15.75">
      <c r="B95" s="191"/>
      <c r="C95" s="93"/>
      <c r="D95" s="94"/>
      <c r="E95" s="188"/>
      <c r="F95" s="139" t="s">
        <v>97</v>
      </c>
      <c r="G95" s="140"/>
      <c r="H95" s="140"/>
      <c r="I95" s="140"/>
      <c r="J95" s="141"/>
      <c r="K95" s="3"/>
      <c r="L95" s="67" t="str">
        <f t="shared" si="7"/>
        <v/>
      </c>
    </row>
    <row r="96" spans="2:15" ht="16.5" thickBot="1">
      <c r="B96" s="193"/>
      <c r="C96" s="179"/>
      <c r="D96" s="180"/>
      <c r="E96" s="189"/>
      <c r="F96" s="88" t="s">
        <v>98</v>
      </c>
      <c r="G96" s="89"/>
      <c r="H96" s="89"/>
      <c r="I96" s="89"/>
      <c r="J96" s="90"/>
      <c r="K96" s="5"/>
      <c r="L96" s="68" t="str">
        <f t="shared" si="7"/>
        <v/>
      </c>
    </row>
    <row r="97" spans="2:15" ht="15.75">
      <c r="B97" s="190">
        <v>7</v>
      </c>
      <c r="C97" s="91" t="s">
        <v>4</v>
      </c>
      <c r="D97" s="92"/>
      <c r="E97" s="187">
        <f>E42</f>
        <v>0</v>
      </c>
      <c r="F97" s="142" t="s">
        <v>99</v>
      </c>
      <c r="G97" s="143"/>
      <c r="H97" s="143"/>
      <c r="I97" s="143"/>
      <c r="J97" s="144"/>
      <c r="K97" s="4"/>
      <c r="L97" s="69" t="str">
        <f>IF(NOT(ISBLANK(L42)),IF(J97/L42&gt;1,5,IF(J97/L42&gt;=0.9,4,IF(J97/L42&gt;=0.8,3,IF(J97/L42&gt;=0.6,2,1)))),"")</f>
        <v/>
      </c>
    </row>
    <row r="98" spans="2:15" ht="15.75">
      <c r="B98" s="191"/>
      <c r="C98" s="93"/>
      <c r="D98" s="94"/>
      <c r="E98" s="188"/>
      <c r="F98" s="139" t="s">
        <v>100</v>
      </c>
      <c r="G98" s="140"/>
      <c r="H98" s="140"/>
      <c r="I98" s="140"/>
      <c r="J98" s="141"/>
      <c r="K98" s="3"/>
      <c r="L98" s="70" t="str">
        <f>IF(NOT(ISBLANK(L43)),IF(J98/L43&gt;1,5,IF(J98/L43&gt;=0.9,4,IF(J98/L43&gt;=0.8,3,IF(J98/L43&gt;=0.6,2,1)))),"")</f>
        <v/>
      </c>
    </row>
    <row r="99" spans="2:15" ht="15.75">
      <c r="B99" s="191"/>
      <c r="C99" s="93"/>
      <c r="D99" s="94"/>
      <c r="E99" s="188"/>
      <c r="F99" s="139" t="s">
        <v>3</v>
      </c>
      <c r="G99" s="140"/>
      <c r="H99" s="140"/>
      <c r="I99" s="140"/>
      <c r="J99" s="141"/>
      <c r="K99" s="3"/>
      <c r="L99" s="70" t="str">
        <f>IF(NOT(ISBLANK(L44)),IF(J99/L44&gt;1,5,IF(J99/L44&gt;=0.9,4,IF(J99/L44&gt;=0.8,3,IF(J99/L44&gt;=0.6,2,1)))),"")</f>
        <v/>
      </c>
    </row>
    <row r="100" spans="2:15" ht="15.75">
      <c r="B100" s="191"/>
      <c r="C100" s="93"/>
      <c r="D100" s="94"/>
      <c r="E100" s="188"/>
      <c r="F100" s="139" t="s">
        <v>101</v>
      </c>
      <c r="G100" s="140"/>
      <c r="H100" s="140"/>
      <c r="I100" s="140"/>
      <c r="J100" s="141"/>
      <c r="K100" s="3"/>
      <c r="L100" s="70" t="str">
        <f>IF(NOT(ISBLANK(L45)),IF(J100/L45&gt;1,5,IF(J100/L45&gt;=0.9,4,IF(J100/L45&gt;=0.8,3,IF(J100/L45&gt;=0.6,2,1)))),"")</f>
        <v/>
      </c>
    </row>
    <row r="101" spans="2:15" ht="16.5" thickBot="1">
      <c r="B101" s="191"/>
      <c r="C101" s="93"/>
      <c r="D101" s="94"/>
      <c r="E101" s="189"/>
      <c r="F101" s="88" t="s">
        <v>102</v>
      </c>
      <c r="G101" s="89"/>
      <c r="H101" s="89"/>
      <c r="I101" s="89"/>
      <c r="J101" s="90"/>
      <c r="K101" s="5"/>
      <c r="L101" s="71" t="str">
        <f>IF(NOT(ISBLANK(L46)),IF(J101/L46&gt;1,5,IF(J101/L46&gt;=0.9,4,IF(J101/L46&gt;=0.8,3,IF(J101/L46&gt;=0.6,2,1)))),"")</f>
        <v/>
      </c>
    </row>
    <row r="102" spans="2:15" ht="35.25" customHeight="1" thickBot="1">
      <c r="B102" s="204" t="s">
        <v>110</v>
      </c>
      <c r="C102" s="204"/>
      <c r="D102" s="204"/>
      <c r="E102" s="78">
        <f>SUM(E79:E101)</f>
        <v>0</v>
      </c>
      <c r="F102" s="134" t="s">
        <v>2</v>
      </c>
      <c r="G102" s="135"/>
      <c r="H102" s="135"/>
      <c r="I102" s="135"/>
      <c r="J102" s="136"/>
      <c r="K102" s="137" t="str">
        <f>IF(E102=100%,SUM(L79:L101),"")</f>
        <v/>
      </c>
      <c r="L102" s="138"/>
    </row>
    <row r="103" spans="2:15" s="49" customFormat="1" ht="35.25" customHeight="1"/>
    <row r="104" spans="2:15" ht="15.75" thickBot="1">
      <c r="B104" s="50"/>
      <c r="C104" s="52"/>
      <c r="D104" s="52"/>
      <c r="E104" s="52"/>
      <c r="F104" s="52"/>
      <c r="G104" s="52"/>
      <c r="H104" s="50"/>
      <c r="I104" s="50"/>
      <c r="J104" s="50"/>
      <c r="K104" s="50"/>
      <c r="L104" s="50"/>
    </row>
    <row r="105" spans="2:15" ht="32.25" customHeight="1" thickBot="1">
      <c r="B105" s="50"/>
      <c r="C105" s="122" t="s">
        <v>1</v>
      </c>
      <c r="D105" s="123"/>
      <c r="E105" s="124"/>
      <c r="F105" s="119" t="e">
        <f>(0.3*L75)+(0.7*K102)</f>
        <v>#VALUE!</v>
      </c>
      <c r="G105" s="119"/>
      <c r="H105" s="119"/>
      <c r="I105" s="119"/>
      <c r="J105" s="119"/>
      <c r="K105" s="119"/>
      <c r="L105" s="50"/>
    </row>
    <row r="106" spans="2:15" ht="33" customHeight="1" thickBot="1">
      <c r="B106" s="50"/>
      <c r="C106" s="125"/>
      <c r="D106" s="126"/>
      <c r="E106" s="127"/>
      <c r="F106" s="119"/>
      <c r="G106" s="119"/>
      <c r="H106" s="119"/>
      <c r="I106" s="119"/>
      <c r="J106" s="119"/>
      <c r="K106" s="119"/>
      <c r="L106" s="50"/>
    </row>
    <row r="107" spans="2:15" ht="25.5" customHeight="1" thickBot="1">
      <c r="B107" s="51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</row>
    <row r="108" spans="2:15" ht="51" customHeight="1" thickBot="1">
      <c r="B108" s="95" t="s">
        <v>118</v>
      </c>
      <c r="C108" s="96"/>
      <c r="D108" s="96"/>
      <c r="E108" s="97"/>
      <c r="F108" s="98"/>
      <c r="G108" s="99" t="s">
        <v>0</v>
      </c>
      <c r="H108" s="100"/>
      <c r="I108" s="100"/>
      <c r="J108" s="101"/>
      <c r="K108" s="100"/>
      <c r="L108" s="102"/>
      <c r="M108" s="47"/>
      <c r="N108" s="47"/>
      <c r="O108" s="47"/>
    </row>
    <row r="109" spans="2:15" ht="43.5" customHeight="1" thickBot="1">
      <c r="B109" s="103" t="s">
        <v>116</v>
      </c>
      <c r="C109" s="103"/>
      <c r="D109" s="103"/>
      <c r="E109" s="73"/>
      <c r="F109" s="73"/>
      <c r="G109" s="76" t="s">
        <v>114</v>
      </c>
      <c r="H109" s="104" t="s">
        <v>119</v>
      </c>
      <c r="I109" s="105"/>
      <c r="J109" s="75" t="s">
        <v>113</v>
      </c>
      <c r="K109" s="59"/>
      <c r="L109" s="60"/>
    </row>
    <row r="110" spans="2:15" ht="43.5" customHeight="1" thickBot="1">
      <c r="B110" s="106" t="s">
        <v>117</v>
      </c>
      <c r="C110" s="107"/>
      <c r="D110" s="108"/>
      <c r="E110" s="110"/>
      <c r="F110" s="111"/>
      <c r="G110" s="76" t="s">
        <v>114</v>
      </c>
      <c r="H110" s="104" t="s">
        <v>119</v>
      </c>
      <c r="I110" s="105"/>
      <c r="J110" s="75" t="s">
        <v>113</v>
      </c>
      <c r="K110" s="59"/>
      <c r="L110" s="60"/>
    </row>
    <row r="111" spans="2:15" ht="42.75" customHeight="1" thickBot="1">
      <c r="B111" s="106" t="s">
        <v>115</v>
      </c>
      <c r="C111" s="107"/>
      <c r="D111" s="108"/>
      <c r="E111" s="109"/>
      <c r="F111" s="109"/>
      <c r="G111" s="76" t="s">
        <v>114</v>
      </c>
      <c r="H111" s="104" t="s">
        <v>119</v>
      </c>
      <c r="I111" s="105"/>
      <c r="J111" s="75" t="s">
        <v>113</v>
      </c>
      <c r="K111" s="59"/>
      <c r="L111" s="60"/>
    </row>
  </sheetData>
  <protectedRanges>
    <protectedRange sqref="D7:E9" name="Range1"/>
    <protectedRange sqref="H7:L9" name="Range2"/>
    <protectedRange sqref="C13:L18" name="Range3"/>
    <protectedRange sqref="L24:L46" name="Range4"/>
    <protectedRange sqref="E24:E46" name="Range5"/>
    <protectedRange sqref="J68:J73" name="Range6"/>
    <protectedRange sqref="K79:K101" name="Range7"/>
    <protectedRange sqref="E2" name="Range8"/>
  </protectedRanges>
  <dataConsolidate/>
  <mergeCells count="193">
    <mergeCell ref="B51:D51"/>
    <mergeCell ref="B52:D52"/>
    <mergeCell ref="E52:F52"/>
    <mergeCell ref="H50:I50"/>
    <mergeCell ref="H51:I51"/>
    <mergeCell ref="H52:I52"/>
    <mergeCell ref="F7:G7"/>
    <mergeCell ref="H7:L7"/>
    <mergeCell ref="F8:G8"/>
    <mergeCell ref="H8:L8"/>
    <mergeCell ref="F9:G9"/>
    <mergeCell ref="H9:L9"/>
    <mergeCell ref="B36:B37"/>
    <mergeCell ref="B38:B41"/>
    <mergeCell ref="B49:F49"/>
    <mergeCell ref="G49:L49"/>
    <mergeCell ref="B7:C7"/>
    <mergeCell ref="B8:C8"/>
    <mergeCell ref="B9:C9"/>
    <mergeCell ref="D7:E7"/>
    <mergeCell ref="D8:E8"/>
    <mergeCell ref="D9:E9"/>
    <mergeCell ref="O20:Q20"/>
    <mergeCell ref="O32:O33"/>
    <mergeCell ref="P32:P33"/>
    <mergeCell ref="B30:B32"/>
    <mergeCell ref="B33:B35"/>
    <mergeCell ref="E33:E35"/>
    <mergeCell ref="O22:Q22"/>
    <mergeCell ref="O24:O25"/>
    <mergeCell ref="P24:P25"/>
    <mergeCell ref="O26:O27"/>
    <mergeCell ref="P26:P27"/>
    <mergeCell ref="O28:O29"/>
    <mergeCell ref="P28:P29"/>
    <mergeCell ref="O30:O31"/>
    <mergeCell ref="P30:P31"/>
    <mergeCell ref="E24:E26"/>
    <mergeCell ref="E27:E29"/>
    <mergeCell ref="E30:E32"/>
    <mergeCell ref="O34:P35"/>
    <mergeCell ref="Q34:Q35"/>
    <mergeCell ref="A20:H20"/>
    <mergeCell ref="F24:K24"/>
    <mergeCell ref="F23:K23"/>
    <mergeCell ref="F33:K33"/>
    <mergeCell ref="B77:L77"/>
    <mergeCell ref="C36:D37"/>
    <mergeCell ref="C38:D41"/>
    <mergeCell ref="C42:D46"/>
    <mergeCell ref="B47:D47"/>
    <mergeCell ref="B6:L6"/>
    <mergeCell ref="C107:L107"/>
    <mergeCell ref="E97:E101"/>
    <mergeCell ref="E91:E92"/>
    <mergeCell ref="B11:L11"/>
    <mergeCell ref="B22:L22"/>
    <mergeCell ref="B27:B29"/>
    <mergeCell ref="B24:B26"/>
    <mergeCell ref="E36:E37"/>
    <mergeCell ref="E38:E41"/>
    <mergeCell ref="E42:E46"/>
    <mergeCell ref="E82:E84"/>
    <mergeCell ref="B66:L66"/>
    <mergeCell ref="E79:E81"/>
    <mergeCell ref="B61:L61"/>
    <mergeCell ref="B42:B46"/>
    <mergeCell ref="B79:B81"/>
    <mergeCell ref="B50:D50"/>
    <mergeCell ref="E51:F51"/>
    <mergeCell ref="E93:E96"/>
    <mergeCell ref="E88:E90"/>
    <mergeCell ref="E85:E87"/>
    <mergeCell ref="B82:B84"/>
    <mergeCell ref="B85:B87"/>
    <mergeCell ref="B88:B90"/>
    <mergeCell ref="B91:B92"/>
    <mergeCell ref="B93:B96"/>
    <mergeCell ref="F25:K25"/>
    <mergeCell ref="F26:K26"/>
    <mergeCell ref="F27:K27"/>
    <mergeCell ref="F28:K28"/>
    <mergeCell ref="F29:K29"/>
    <mergeCell ref="B62:C62"/>
    <mergeCell ref="D62:E62"/>
    <mergeCell ref="F62:G62"/>
    <mergeCell ref="F64:G64"/>
    <mergeCell ref="H64:L64"/>
    <mergeCell ref="B53:F53"/>
    <mergeCell ref="F42:K42"/>
    <mergeCell ref="F43:K43"/>
    <mergeCell ref="F44:K44"/>
    <mergeCell ref="F45:K45"/>
    <mergeCell ref="F46:K46"/>
    <mergeCell ref="F34:K34"/>
    <mergeCell ref="F35:K35"/>
    <mergeCell ref="F36:K36"/>
    <mergeCell ref="F37:K37"/>
    <mergeCell ref="F38:K38"/>
    <mergeCell ref="F39:K39"/>
    <mergeCell ref="F40:K40"/>
    <mergeCell ref="F41:K41"/>
    <mergeCell ref="C93:D96"/>
    <mergeCell ref="F86:J86"/>
    <mergeCell ref="F87:J87"/>
    <mergeCell ref="F88:J88"/>
    <mergeCell ref="F89:J89"/>
    <mergeCell ref="F90:J90"/>
    <mergeCell ref="F91:J91"/>
    <mergeCell ref="F92:J92"/>
    <mergeCell ref="F93:J93"/>
    <mergeCell ref="F94:J94"/>
    <mergeCell ref="H62:L62"/>
    <mergeCell ref="B63:C63"/>
    <mergeCell ref="D63:E63"/>
    <mergeCell ref="F63:G63"/>
    <mergeCell ref="H63:L63"/>
    <mergeCell ref="C91:D92"/>
    <mergeCell ref="C88:D90"/>
    <mergeCell ref="C85:D87"/>
    <mergeCell ref="C82:D84"/>
    <mergeCell ref="C79:D81"/>
    <mergeCell ref="C78:D78"/>
    <mergeCell ref="F78:J78"/>
    <mergeCell ref="F79:J79"/>
    <mergeCell ref="F80:J80"/>
    <mergeCell ref="F81:J81"/>
    <mergeCell ref="F82:J82"/>
    <mergeCell ref="F83:J83"/>
    <mergeCell ref="F84:J84"/>
    <mergeCell ref="F85:J85"/>
    <mergeCell ref="B64:C64"/>
    <mergeCell ref="D64:E64"/>
    <mergeCell ref="K20:L20"/>
    <mergeCell ref="P13:Q13"/>
    <mergeCell ref="P14:Q14"/>
    <mergeCell ref="F47:O47"/>
    <mergeCell ref="I20:J20"/>
    <mergeCell ref="O21:Q21"/>
    <mergeCell ref="C12:I12"/>
    <mergeCell ref="C13:I13"/>
    <mergeCell ref="C14:I14"/>
    <mergeCell ref="C15:I15"/>
    <mergeCell ref="C18:I18"/>
    <mergeCell ref="C16:I16"/>
    <mergeCell ref="C17:I17"/>
    <mergeCell ref="C19:I19"/>
    <mergeCell ref="B21:L21"/>
    <mergeCell ref="F30:K30"/>
    <mergeCell ref="F31:K31"/>
    <mergeCell ref="F32:K32"/>
    <mergeCell ref="C23:D23"/>
    <mergeCell ref="C24:D26"/>
    <mergeCell ref="C27:D29"/>
    <mergeCell ref="C30:D32"/>
    <mergeCell ref="C33:D35"/>
    <mergeCell ref="P42:Q42"/>
    <mergeCell ref="F106:K106"/>
    <mergeCell ref="F75:G75"/>
    <mergeCell ref="F105:H105"/>
    <mergeCell ref="I105:K105"/>
    <mergeCell ref="C105:E106"/>
    <mergeCell ref="C67:F67"/>
    <mergeCell ref="C68:F68"/>
    <mergeCell ref="C69:F69"/>
    <mergeCell ref="C70:F70"/>
    <mergeCell ref="C71:F71"/>
    <mergeCell ref="C72:F72"/>
    <mergeCell ref="C73:F73"/>
    <mergeCell ref="C74:F74"/>
    <mergeCell ref="I75:K75"/>
    <mergeCell ref="F102:J102"/>
    <mergeCell ref="K102:L102"/>
    <mergeCell ref="F95:J95"/>
    <mergeCell ref="F96:J96"/>
    <mergeCell ref="F97:J97"/>
    <mergeCell ref="F98:J98"/>
    <mergeCell ref="F99:J99"/>
    <mergeCell ref="F100:J100"/>
    <mergeCell ref="F101:J101"/>
    <mergeCell ref="C97:D101"/>
    <mergeCell ref="B108:F108"/>
    <mergeCell ref="G108:L108"/>
    <mergeCell ref="B109:D109"/>
    <mergeCell ref="H109:I109"/>
    <mergeCell ref="B110:D110"/>
    <mergeCell ref="H110:I110"/>
    <mergeCell ref="B111:D111"/>
    <mergeCell ref="E111:F111"/>
    <mergeCell ref="H111:I111"/>
    <mergeCell ref="E110:F110"/>
    <mergeCell ref="B97:B101"/>
    <mergeCell ref="B102:D102"/>
  </mergeCells>
  <conditionalFormatting sqref="E102">
    <cfRule type="cellIs" dxfId="6" priority="8" operator="greaterThan">
      <formula>100%</formula>
    </cfRule>
  </conditionalFormatting>
  <conditionalFormatting sqref="E47">
    <cfRule type="cellIs" dxfId="5" priority="7" operator="greaterThan">
      <formula>1</formula>
    </cfRule>
  </conditionalFormatting>
  <conditionalFormatting sqref="L68:L74">
    <cfRule type="containsErrors" dxfId="4" priority="10">
      <formula>ISERROR(L68)</formula>
    </cfRule>
  </conditionalFormatting>
  <conditionalFormatting sqref="F105:F106 I105">
    <cfRule type="containsErrors" dxfId="3" priority="12">
      <formula>ISERROR(F105)</formula>
    </cfRule>
  </conditionalFormatting>
  <conditionalFormatting sqref="P13:Q13">
    <cfRule type="notContainsBlanks" dxfId="2" priority="11">
      <formula>LEN(TRIM(P13))&gt;0</formula>
    </cfRule>
  </conditionalFormatting>
  <conditionalFormatting sqref="P14:Q14">
    <cfRule type="expression" dxfId="1" priority="2">
      <formula>$K$20&lt;&gt;100%</formula>
    </cfRule>
  </conditionalFormatting>
  <conditionalFormatting sqref="P42:Q42">
    <cfRule type="expression" dxfId="0" priority="1">
      <formula>$E$47&lt;&gt;100%</formula>
    </cfRule>
  </conditionalFormatting>
  <dataValidations xWindow="316" yWindow="562" count="5">
    <dataValidation type="list" allowBlank="1" showInputMessage="1" showErrorMessage="1" sqref="K79:K101 L24:L46">
      <formula1>$V$21:$V$26</formula1>
    </dataValidation>
    <dataValidation type="list" allowBlank="1" showInputMessage="1" showErrorMessage="1" sqref="E2">
      <formula1>$W$6:$W$7</formula1>
    </dataValidation>
    <dataValidation type="decimal" allowBlank="1" showInputMessage="1" showErrorMessage="1" prompt="لايتجاوز الوزن النسبي نسبة 20%" sqref="E24:E41">
      <formula1>0.01</formula1>
      <formula2>0.2</formula2>
    </dataValidation>
    <dataValidation type="decimal" allowBlank="1" showErrorMessage="1" error="لايتجاوز الوزن النسبي لجدارة القيادة 40%" prompt="لايتجاوز الوزن النسبي لجدارة القيادة 40%" sqref="E42:E46">
      <formula1>0.01</formula1>
      <formula2>0.4</formula2>
    </dataValidation>
    <dataValidation errorStyle="warning" allowBlank="1" showInputMessage="1" showErrorMessage="1" error="لابد من تحديد اربع اهداف كحد ادنى" sqref="K20"/>
  </dataValidations>
  <printOptions horizontalCentered="1" verticalCentered="1"/>
  <pageMargins left="0.70866141732283505" right="0.70866141732283505" top="0.25" bottom="0.74803149606299202" header="0.31496062992126" footer="0.31496062992126"/>
  <pageSetup paperSize="8" scale="81" fitToHeight="0" orientation="portrait" r:id="rId1"/>
  <rowBreaks count="1" manualBreakCount="1">
    <brk id="53" min="1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7</itemOrder>
    <PublishingExpirationDate xmlns="http://schemas.microsoft.com/sharepoint/v3" xsi:nil="true"/>
    <PublishingStartDate xmlns="http://schemas.microsoft.com/sharepoint/v3" xsi:nil="true"/>
    <_dlc_DocId xmlns="23f5d204-ef1c-4fa6-9293-f4555bf3338d">MCSPAGE-542-14</_dlc_DocId>
    <_dlc_DocIdUrl xmlns="23f5d204-ef1c-4fa6-9293-f4555bf3338d">
      <Url>https://www.mcs.gov.sa/HR/NewPerformanceList/_layouts/DocIdRedir.aspx?ID=MCSPAGE-542-14</Url>
      <Description>MCSPAGE-542-14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BC278-85DC-425A-BDEE-50A396B4D4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0D9A2C1-73E0-4E9E-858D-DB7B9B505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6715B-F745-45CA-848E-C0A681CA8EA1}">
  <ds:schemaRefs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23f5d204-ef1c-4fa6-9293-f4555bf3338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1A0E936-CA7E-45F2-A25A-5D62CAE41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 8-1-2016</dc:title>
  <dc:creator>Raed Alalwan</dc:creator>
  <cp:lastModifiedBy>User</cp:lastModifiedBy>
  <cp:lastPrinted>2017-04-07T20:16:51Z</cp:lastPrinted>
  <dcterms:created xsi:type="dcterms:W3CDTF">2016-11-06T08:58:04Z</dcterms:created>
  <dcterms:modified xsi:type="dcterms:W3CDTF">2017-10-26T10:30:50Z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d46601d8-0fb9-4b91-9524-2351804b0854</vt:lpwstr>
  </property>
</Properties>
</file>